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Finance\E9-1-1 Funding\E911 fund audits\CY 2021\"/>
    </mc:Choice>
  </mc:AlternateContent>
  <bookViews>
    <workbookView xWindow="6480" yWindow="-30" windowWidth="6750" windowHeight="5490" tabRatio="370"/>
  </bookViews>
  <sheets>
    <sheet name="CY2020 AUDIT (orig)" sheetId="3" r:id="rId1"/>
    <sheet name="CY2020 AUDIT (format)" sheetId="4" r:id="rId2"/>
  </sheets>
  <definedNames>
    <definedName name="_xlnm._FilterDatabase" localSheetId="1" hidden="1">'CY2020 AUDIT (format)'!$A$1:$AM$139</definedName>
    <definedName name="_xlnm._FilterDatabase" localSheetId="0" hidden="1">'CY2020 AUDIT (orig)'!$A$1:$AL$141</definedName>
    <definedName name="_xlnm.Print_Area" localSheetId="1">'CY2020 AUDIT (format)'!$A$1:$M$163</definedName>
    <definedName name="_xlnm.Print_Area" localSheetId="0">'CY2020 AUDIT (orig)'!$A$1:$L$165</definedName>
    <definedName name="_xlnm.Print_Titles" localSheetId="1">'CY2020 AUDIT (format)'!$1:$1</definedName>
    <definedName name="_xlnm.Print_Titles" localSheetId="0">'CY2020 AUDIT (orig)'!$1:$1</definedName>
  </definedNames>
  <calcPr calcId="162913"/>
</workbook>
</file>

<file path=xl/calcChain.xml><?xml version="1.0" encoding="utf-8"?>
<calcChain xmlns="http://schemas.openxmlformats.org/spreadsheetml/2006/main">
  <c r="P177" i="4" l="1"/>
  <c r="Y67" i="4" l="1"/>
  <c r="Y2" i="4"/>
  <c r="M124" i="4"/>
  <c r="M108" i="4"/>
  <c r="M106" i="4"/>
  <c r="M37" i="4"/>
  <c r="M29" i="4"/>
  <c r="M11" i="4"/>
  <c r="M2" i="4"/>
  <c r="M123" i="4"/>
  <c r="G131" i="4"/>
  <c r="W131" i="4" l="1"/>
  <c r="P176" i="4" s="1"/>
  <c r="V131" i="4"/>
  <c r="P175" i="4" s="1"/>
  <c r="U131" i="4"/>
  <c r="P174" i="4" s="1"/>
  <c r="T131" i="4"/>
  <c r="P173" i="4" s="1"/>
  <c r="S131" i="4"/>
  <c r="P172" i="4" s="1"/>
  <c r="R131" i="4"/>
  <c r="P171" i="4" s="1"/>
  <c r="Q131" i="4"/>
  <c r="P170" i="4" s="1"/>
  <c r="P131" i="4"/>
  <c r="P169" i="4" s="1"/>
  <c r="O131" i="4"/>
  <c r="P168" i="4" s="1"/>
  <c r="L131" i="4"/>
  <c r="K131" i="4"/>
  <c r="J131" i="4"/>
  <c r="I131" i="4"/>
  <c r="H131" i="4"/>
  <c r="Y130" i="4"/>
  <c r="M130" i="4"/>
  <c r="Y127" i="4"/>
  <c r="M127" i="4"/>
  <c r="Y125" i="4"/>
  <c r="M125" i="4"/>
  <c r="Y124" i="4"/>
  <c r="Y123" i="4"/>
  <c r="Y121" i="4"/>
  <c r="M121" i="4"/>
  <c r="Y120" i="4"/>
  <c r="M120" i="4"/>
  <c r="Y119" i="4"/>
  <c r="M119" i="4"/>
  <c r="Y118" i="4"/>
  <c r="M118" i="4"/>
  <c r="Y117" i="4"/>
  <c r="M117" i="4"/>
  <c r="Y115" i="4"/>
  <c r="M115" i="4"/>
  <c r="Y114" i="4"/>
  <c r="M114" i="4"/>
  <c r="Y112" i="4"/>
  <c r="M112" i="4"/>
  <c r="Y111" i="4"/>
  <c r="M111" i="4"/>
  <c r="Y110" i="4"/>
  <c r="M110" i="4"/>
  <c r="Y109" i="4"/>
  <c r="M109" i="4"/>
  <c r="Y108" i="4"/>
  <c r="Y106" i="4"/>
  <c r="Y105" i="4"/>
  <c r="M105" i="4"/>
  <c r="Y104" i="4"/>
  <c r="M104" i="4"/>
  <c r="Y102" i="4"/>
  <c r="M102" i="4"/>
  <c r="Y101" i="4"/>
  <c r="M101" i="4"/>
  <c r="Y100" i="4"/>
  <c r="M100" i="4"/>
  <c r="Y99" i="4"/>
  <c r="M99" i="4"/>
  <c r="Y98" i="4"/>
  <c r="M98" i="4"/>
  <c r="Y97" i="4"/>
  <c r="Y96" i="4"/>
  <c r="M96" i="4"/>
  <c r="Y94" i="4"/>
  <c r="M94" i="4"/>
  <c r="Y93" i="4"/>
  <c r="M93" i="4"/>
  <c r="Y92" i="4"/>
  <c r="Y90" i="4"/>
  <c r="M90" i="4"/>
  <c r="Y89" i="4"/>
  <c r="M89" i="4"/>
  <c r="Y88" i="4"/>
  <c r="M88" i="4"/>
  <c r="Y87" i="4"/>
  <c r="M87" i="4"/>
  <c r="Y86" i="4"/>
  <c r="M86" i="4"/>
  <c r="Y84" i="4"/>
  <c r="M84" i="4"/>
  <c r="Y83" i="4"/>
  <c r="M83" i="4"/>
  <c r="Y82" i="4"/>
  <c r="M82" i="4"/>
  <c r="Y81" i="4"/>
  <c r="M81" i="4"/>
  <c r="Y80" i="4"/>
  <c r="M80" i="4"/>
  <c r="Y79" i="4"/>
  <c r="M79" i="4"/>
  <c r="Y78" i="4"/>
  <c r="M78" i="4"/>
  <c r="Y77" i="4"/>
  <c r="M77" i="4"/>
  <c r="Y75" i="4"/>
  <c r="M75" i="4"/>
  <c r="Y73" i="4"/>
  <c r="M73" i="4"/>
  <c r="Y72" i="4"/>
  <c r="M72" i="4"/>
  <c r="Y71" i="4"/>
  <c r="M71" i="4"/>
  <c r="Y70" i="4"/>
  <c r="M70" i="4"/>
  <c r="Y69" i="4"/>
  <c r="M69" i="4"/>
  <c r="Y68" i="4"/>
  <c r="M68" i="4"/>
  <c r="M67" i="4"/>
  <c r="Y65" i="4"/>
  <c r="M65" i="4"/>
  <c r="Y64" i="4"/>
  <c r="M64" i="4"/>
  <c r="Y63" i="4"/>
  <c r="M63" i="4"/>
  <c r="Y62" i="4"/>
  <c r="M62" i="4"/>
  <c r="Y61" i="4"/>
  <c r="M61" i="4"/>
  <c r="Y59" i="4"/>
  <c r="M59" i="4"/>
  <c r="Y58" i="4"/>
  <c r="M58" i="4"/>
  <c r="Y57" i="4"/>
  <c r="M57" i="4"/>
  <c r="Y56" i="4"/>
  <c r="M56" i="4"/>
  <c r="Y54" i="4"/>
  <c r="M54" i="4"/>
  <c r="Y53" i="4"/>
  <c r="M53" i="4"/>
  <c r="Y51" i="4"/>
  <c r="M51" i="4"/>
  <c r="Y50" i="4"/>
  <c r="M50" i="4"/>
  <c r="Y48" i="4"/>
  <c r="M48" i="4"/>
  <c r="Y47" i="4"/>
  <c r="M47" i="4"/>
  <c r="Y46" i="4"/>
  <c r="M46" i="4"/>
  <c r="Y45" i="4"/>
  <c r="M45" i="4"/>
  <c r="Y43" i="4"/>
  <c r="M43" i="4"/>
  <c r="Y42" i="4"/>
  <c r="M42" i="4"/>
  <c r="Y40" i="4"/>
  <c r="M40" i="4"/>
  <c r="Y38" i="4"/>
  <c r="M38" i="4"/>
  <c r="Y37" i="4"/>
  <c r="Y36" i="4"/>
  <c r="M36" i="4"/>
  <c r="Y35" i="4"/>
  <c r="M35" i="4"/>
  <c r="Y33" i="4"/>
  <c r="M33" i="4"/>
  <c r="Y32" i="4"/>
  <c r="M32" i="4"/>
  <c r="Y29" i="4"/>
  <c r="Y28" i="4"/>
  <c r="M28" i="4"/>
  <c r="Y27" i="4"/>
  <c r="M27" i="4"/>
  <c r="Y25" i="4"/>
  <c r="M25" i="4"/>
  <c r="Y23" i="4"/>
  <c r="M23" i="4"/>
  <c r="Y22" i="4"/>
  <c r="M22" i="4"/>
  <c r="Y21" i="4"/>
  <c r="M21" i="4"/>
  <c r="Y20" i="4"/>
  <c r="M20" i="4"/>
  <c r="Y19" i="4"/>
  <c r="M19" i="4"/>
  <c r="Y17" i="4"/>
  <c r="M17" i="4"/>
  <c r="Y16" i="4"/>
  <c r="M16" i="4"/>
  <c r="Y12" i="4"/>
  <c r="M12" i="4"/>
  <c r="Y11" i="4"/>
  <c r="Y10" i="4"/>
  <c r="M10" i="4"/>
  <c r="Y9" i="4"/>
  <c r="M9" i="4"/>
  <c r="Y8" i="4"/>
  <c r="M8" i="4"/>
  <c r="Y7" i="4"/>
  <c r="M7" i="4"/>
  <c r="Y6" i="4"/>
  <c r="M6" i="4"/>
  <c r="Y5" i="4"/>
  <c r="M5" i="4"/>
  <c r="Y4" i="4"/>
  <c r="M4" i="4"/>
  <c r="L107" i="3"/>
  <c r="L33" i="3"/>
  <c r="L35" i="3"/>
  <c r="L36" i="3"/>
  <c r="L38" i="3"/>
  <c r="L40" i="3"/>
  <c r="L42" i="3"/>
  <c r="L43" i="3"/>
  <c r="L45" i="3"/>
  <c r="L48" i="3"/>
  <c r="L49" i="3"/>
  <c r="L50" i="3"/>
  <c r="L52" i="3"/>
  <c r="L53" i="3"/>
  <c r="L55" i="3"/>
  <c r="L56" i="3"/>
  <c r="L58" i="3"/>
  <c r="L59" i="3"/>
  <c r="L60" i="3"/>
  <c r="L61" i="3"/>
  <c r="L63" i="3"/>
  <c r="L64" i="3"/>
  <c r="L65" i="3"/>
  <c r="L66" i="3"/>
  <c r="L67" i="3"/>
  <c r="L69" i="3"/>
  <c r="L71" i="3"/>
  <c r="L72" i="3"/>
  <c r="L73" i="3"/>
  <c r="L74" i="3"/>
  <c r="L75" i="3"/>
  <c r="L77" i="3"/>
  <c r="L79" i="3"/>
  <c r="L80" i="3"/>
  <c r="L81" i="3"/>
  <c r="L82" i="3"/>
  <c r="L83" i="3"/>
  <c r="L84" i="3"/>
  <c r="L85" i="3"/>
  <c r="L86" i="3"/>
  <c r="L88" i="3"/>
  <c r="L89" i="3"/>
  <c r="L90" i="3"/>
  <c r="L91" i="3"/>
  <c r="L92" i="3"/>
  <c r="L95" i="3"/>
  <c r="L96" i="3"/>
  <c r="L98" i="3"/>
  <c r="L100" i="3"/>
  <c r="L101" i="3"/>
  <c r="L102" i="3"/>
  <c r="L103" i="3"/>
  <c r="L104" i="3"/>
  <c r="L106" i="3"/>
  <c r="L111" i="3"/>
  <c r="L112" i="3"/>
  <c r="L113" i="3"/>
  <c r="L114" i="3"/>
  <c r="L116" i="3"/>
  <c r="L117" i="3"/>
  <c r="L119" i="3"/>
  <c r="L120" i="3"/>
  <c r="L121" i="3"/>
  <c r="L122" i="3"/>
  <c r="L123" i="3"/>
  <c r="L125" i="3"/>
  <c r="L127" i="3"/>
  <c r="L129" i="3"/>
  <c r="L20" i="3"/>
  <c r="L21" i="3"/>
  <c r="L22" i="3"/>
  <c r="L23" i="3"/>
  <c r="L25" i="3"/>
  <c r="L27" i="3"/>
  <c r="L28" i="3"/>
  <c r="L32" i="3"/>
  <c r="L10" i="3"/>
  <c r="L4" i="3"/>
  <c r="L133" i="3" s="1"/>
  <c r="L5" i="3"/>
  <c r="L6" i="3"/>
  <c r="L7" i="3"/>
  <c r="L8" i="3"/>
  <c r="L9" i="3"/>
  <c r="L12" i="3"/>
  <c r="L2" i="3"/>
  <c r="X2" i="3"/>
  <c r="X133" i="3" s="1"/>
  <c r="X4" i="3"/>
  <c r="X5" i="3"/>
  <c r="X6" i="3"/>
  <c r="X7" i="3"/>
  <c r="X8" i="3"/>
  <c r="X9" i="3"/>
  <c r="X10" i="3"/>
  <c r="X11" i="3"/>
  <c r="X12" i="3"/>
  <c r="L16" i="3"/>
  <c r="X16" i="3"/>
  <c r="L17" i="3"/>
  <c r="X17" i="3"/>
  <c r="L19" i="3"/>
  <c r="X19" i="3"/>
  <c r="X20" i="3"/>
  <c r="X21" i="3"/>
  <c r="X22" i="3"/>
  <c r="X23" i="3"/>
  <c r="X25" i="3"/>
  <c r="X27" i="3"/>
  <c r="X28" i="3"/>
  <c r="X29" i="3"/>
  <c r="X32" i="3"/>
  <c r="X33" i="3"/>
  <c r="X35" i="3"/>
  <c r="X36" i="3"/>
  <c r="X37" i="3"/>
  <c r="X38" i="3"/>
  <c r="X40" i="3"/>
  <c r="X42" i="3"/>
  <c r="X43" i="3"/>
  <c r="X45" i="3"/>
  <c r="X47" i="3"/>
  <c r="X48" i="3"/>
  <c r="X49" i="3"/>
  <c r="X50" i="3"/>
  <c r="X52" i="3"/>
  <c r="X53" i="3"/>
  <c r="X55" i="3"/>
  <c r="X56" i="3"/>
  <c r="X58" i="3"/>
  <c r="X59" i="3"/>
  <c r="X60" i="3"/>
  <c r="X61" i="3"/>
  <c r="X63" i="3"/>
  <c r="X64" i="3"/>
  <c r="X65" i="3"/>
  <c r="X66" i="3"/>
  <c r="X67" i="3"/>
  <c r="X70" i="3"/>
  <c r="X71" i="3"/>
  <c r="X72" i="3"/>
  <c r="X73" i="3"/>
  <c r="X74" i="3"/>
  <c r="X75" i="3"/>
  <c r="X77" i="3"/>
  <c r="X79" i="3"/>
  <c r="X80" i="3"/>
  <c r="X81" i="3"/>
  <c r="X82" i="3"/>
  <c r="X83" i="3"/>
  <c r="X84" i="3"/>
  <c r="X85" i="3"/>
  <c r="X86" i="3"/>
  <c r="X88" i="3"/>
  <c r="X89" i="3"/>
  <c r="X90" i="3"/>
  <c r="X91" i="3"/>
  <c r="X92" i="3"/>
  <c r="X94" i="3"/>
  <c r="X95" i="3"/>
  <c r="X96" i="3"/>
  <c r="X98" i="3"/>
  <c r="X99" i="3"/>
  <c r="X100" i="3"/>
  <c r="X101" i="3"/>
  <c r="X102" i="3"/>
  <c r="X103" i="3"/>
  <c r="X104" i="3"/>
  <c r="X106" i="3"/>
  <c r="X107" i="3"/>
  <c r="X108" i="3"/>
  <c r="X110" i="3"/>
  <c r="X111" i="3"/>
  <c r="X112" i="3"/>
  <c r="X113" i="3"/>
  <c r="X114" i="3"/>
  <c r="X116" i="3"/>
  <c r="X117" i="3"/>
  <c r="X119" i="3"/>
  <c r="X120" i="3"/>
  <c r="X121" i="3"/>
  <c r="X122" i="3"/>
  <c r="X123" i="3"/>
  <c r="X125" i="3"/>
  <c r="X126" i="3"/>
  <c r="X127" i="3"/>
  <c r="X129" i="3"/>
  <c r="L132" i="3"/>
  <c r="X132" i="3"/>
  <c r="F133" i="3"/>
  <c r="G133" i="3"/>
  <c r="H133" i="3"/>
  <c r="I133" i="3"/>
  <c r="J133" i="3"/>
  <c r="K133" i="3"/>
  <c r="N133" i="3"/>
  <c r="O133" i="3"/>
  <c r="P133" i="3"/>
  <c r="Q133" i="3"/>
  <c r="R133" i="3"/>
  <c r="S133" i="3"/>
  <c r="T133" i="3"/>
  <c r="U133" i="3"/>
  <c r="V133" i="3"/>
  <c r="W133" i="3"/>
  <c r="P178" i="4" l="1"/>
  <c r="Q177" i="4" s="1"/>
  <c r="Q169" i="4"/>
  <c r="Q170" i="4"/>
  <c r="M131" i="4"/>
  <c r="Q171" i="4"/>
  <c r="Q172" i="4"/>
  <c r="Y131" i="4"/>
  <c r="Q174" i="4"/>
  <c r="Q175" i="4"/>
  <c r="Q176" i="4"/>
  <c r="Q173" i="4" l="1"/>
  <c r="Q168" i="4"/>
</calcChain>
</file>

<file path=xl/sharedStrings.xml><?xml version="1.0" encoding="utf-8"?>
<sst xmlns="http://schemas.openxmlformats.org/spreadsheetml/2006/main" count="941" uniqueCount="441">
  <si>
    <t>Becker</t>
  </si>
  <si>
    <t>Carlton</t>
  </si>
  <si>
    <t>Clay</t>
  </si>
  <si>
    <t>Dakota</t>
  </si>
  <si>
    <t>Freeborn</t>
  </si>
  <si>
    <t>Goodhue</t>
  </si>
  <si>
    <t>Grant</t>
  </si>
  <si>
    <t>Houston</t>
  </si>
  <si>
    <t>Isanti</t>
  </si>
  <si>
    <t>Jackson</t>
  </si>
  <si>
    <t>Kandiyohi</t>
  </si>
  <si>
    <t>Koochiching</t>
  </si>
  <si>
    <t>Lake of the Woods</t>
  </si>
  <si>
    <t>Le Sueur</t>
  </si>
  <si>
    <t>Mahnomen</t>
  </si>
  <si>
    <t>Marshall</t>
  </si>
  <si>
    <t>McLeod</t>
  </si>
  <si>
    <t>Murray</t>
  </si>
  <si>
    <t>Nicollet</t>
  </si>
  <si>
    <t>Norman</t>
  </si>
  <si>
    <t>Otter Tail</t>
  </si>
  <si>
    <t>Polk</t>
  </si>
  <si>
    <t>Pope</t>
  </si>
  <si>
    <t>Red Lake</t>
  </si>
  <si>
    <t>Renville</t>
  </si>
  <si>
    <t>Rock</t>
  </si>
  <si>
    <t>Roseau</t>
  </si>
  <si>
    <t>Saint Louis</t>
  </si>
  <si>
    <t>Sherburne</t>
  </si>
  <si>
    <t>Stevens</t>
  </si>
  <si>
    <t>Swift</t>
  </si>
  <si>
    <t>Todd</t>
  </si>
  <si>
    <t>Traverse</t>
  </si>
  <si>
    <t>Wadena</t>
  </si>
  <si>
    <t>Washington</t>
  </si>
  <si>
    <t>COMMENTS</t>
  </si>
  <si>
    <t>Recorder</t>
  </si>
  <si>
    <t>MSAG</t>
  </si>
  <si>
    <t>Training</t>
  </si>
  <si>
    <t>LD Charges</t>
  </si>
  <si>
    <t xml:space="preserve">   Eden Prairie</t>
  </si>
  <si>
    <t xml:space="preserve">   Minnetonka</t>
  </si>
  <si>
    <t xml:space="preserve">   Saint Louis Park</t>
  </si>
  <si>
    <t xml:space="preserve">   White Bear Lake</t>
  </si>
  <si>
    <t>Interest Earned or Allocated - statute requires this</t>
  </si>
  <si>
    <t>TOTAL SPENT</t>
  </si>
  <si>
    <t xml:space="preserve">Other Deposits to Account
</t>
  </si>
  <si>
    <t xml:space="preserve">Amount Spent
</t>
  </si>
  <si>
    <t xml:space="preserve">Crow Wing </t>
  </si>
  <si>
    <t>LD CHARGES TO TRANSFER CALLS (only applicable to border counties)</t>
  </si>
  <si>
    <t>Total Spent</t>
  </si>
  <si>
    <t xml:space="preserve">   Minneapolis</t>
  </si>
  <si>
    <r>
      <t xml:space="preserve">     </t>
    </r>
    <r>
      <rPr>
        <b/>
        <i/>
        <sz val="14"/>
        <rFont val="Arial MT"/>
      </rPr>
      <t xml:space="preserve">  PSAP</t>
    </r>
    <r>
      <rPr>
        <b/>
        <sz val="14"/>
        <rFont val="Arial MT"/>
      </rPr>
      <t xml:space="preserve">
</t>
    </r>
    <r>
      <rPr>
        <b/>
        <u/>
        <sz val="11"/>
        <color indexed="50"/>
        <rFont val="Arial MT"/>
      </rPr>
      <t xml:space="preserve">
</t>
    </r>
    <r>
      <rPr>
        <b/>
        <sz val="11"/>
        <rFont val="Arial MT"/>
      </rPr>
      <t xml:space="preserve">Yellow - no interest </t>
    </r>
    <r>
      <rPr>
        <b/>
        <u/>
        <sz val="11"/>
        <rFont val="Arial MT"/>
      </rPr>
      <t>earned</t>
    </r>
    <r>
      <rPr>
        <b/>
        <sz val="11"/>
        <rFont val="Arial MT"/>
      </rPr>
      <t xml:space="preserve">
</t>
    </r>
    <r>
      <rPr>
        <b/>
        <sz val="11"/>
        <color indexed="10"/>
        <rFont val="Arial MT"/>
      </rPr>
      <t xml:space="preserve">
</t>
    </r>
    <r>
      <rPr>
        <b/>
        <i/>
        <sz val="11"/>
        <color indexed="48"/>
        <rFont val="Arial MT"/>
      </rPr>
      <t/>
    </r>
  </si>
  <si>
    <t>Rice (see Steele)</t>
  </si>
  <si>
    <t>Anoka</t>
  </si>
  <si>
    <t>Brown</t>
  </si>
  <si>
    <t>Cass</t>
  </si>
  <si>
    <t>Clearwater</t>
  </si>
  <si>
    <t>Lake</t>
  </si>
  <si>
    <t>Martin</t>
  </si>
  <si>
    <t>Sibley</t>
  </si>
  <si>
    <t>Wilkin</t>
  </si>
  <si>
    <t>State Patrol</t>
  </si>
  <si>
    <t>Stearns</t>
  </si>
  <si>
    <t>RECORDING EQUIPMENT
Line 2</t>
  </si>
  <si>
    <t>MASTER STREET ADDRESS GUIDE
Line 6</t>
  </si>
  <si>
    <t>TRAINING
Line 7</t>
  </si>
  <si>
    <t>COMMUNITY ALERT SYSTEM
Line 8</t>
  </si>
  <si>
    <t>EQUIP TO NOTIFY AND RESPOND
Line 9</t>
  </si>
  <si>
    <t>Emailed</t>
  </si>
  <si>
    <t>received back</t>
  </si>
  <si>
    <t>CALL HANDLING EQUIPMENT
Line 1</t>
  </si>
  <si>
    <t>RADIO CONSOLES
Line 3</t>
  </si>
  <si>
    <t>CAD EQUIPMENT
Line 4</t>
  </si>
  <si>
    <t>ADDITIONAL NETWORK EXPENSES
Line 5</t>
  </si>
  <si>
    <t>Contact</t>
  </si>
  <si>
    <t>Sue Coffman</t>
  </si>
  <si>
    <t>Kelli Rogers</t>
  </si>
  <si>
    <t>Samantha Rux</t>
  </si>
  <si>
    <t>Ann Landowski</t>
  </si>
  <si>
    <t>Michelle Knutson</t>
  </si>
  <si>
    <t>Heidi Sobolik</t>
  </si>
  <si>
    <t>Gina Winter</t>
  </si>
  <si>
    <t>Dylan Bridges</t>
  </si>
  <si>
    <t>Mary Kaye Wahl</t>
  </si>
  <si>
    <t>Sandra Norikane</t>
  </si>
  <si>
    <t>Lori Johnson</t>
  </si>
  <si>
    <t>Tom Folie</t>
  </si>
  <si>
    <t>Lisa Kramer</t>
  </si>
  <si>
    <t>Pat Martinson</t>
  </si>
  <si>
    <t>Kristine Holst</t>
  </si>
  <si>
    <t>Chad Van Santen</t>
  </si>
  <si>
    <t>David Rice</t>
  </si>
  <si>
    <t>Roger Simonson</t>
  </si>
  <si>
    <t>Darla Monson</t>
  </si>
  <si>
    <t>Eric Buitenwerf</t>
  </si>
  <si>
    <t>Chad Struss</t>
  </si>
  <si>
    <t xml:space="preserve">Jill Horn </t>
  </si>
  <si>
    <t xml:space="preserve">Denise Snyder </t>
  </si>
  <si>
    <t>Jody Norstegard</t>
  </si>
  <si>
    <t xml:space="preserve">Betsy Zaren </t>
  </si>
  <si>
    <t>Lola Haus</t>
  </si>
  <si>
    <t xml:space="preserve">Lorene Hanson </t>
  </si>
  <si>
    <t xml:space="preserve">Carol Blaschko </t>
  </si>
  <si>
    <t>Justin Juergensen</t>
  </si>
  <si>
    <t>Steve Messerschmidt</t>
  </si>
  <si>
    <t xml:space="preserve">Chrissy Johnson </t>
  </si>
  <si>
    <t xml:space="preserve">Donna Hanson </t>
  </si>
  <si>
    <t xml:space="preserve">Denise Baran </t>
  </si>
  <si>
    <t xml:space="preserve">Ron Denison </t>
  </si>
  <si>
    <t>Don Rambow</t>
  </si>
  <si>
    <t>Bob Schmitz</t>
  </si>
  <si>
    <t>Ashley Kurtz</t>
  </si>
  <si>
    <t xml:space="preserve">Amy Carlson </t>
  </si>
  <si>
    <t xml:space="preserve">Cassie Koch </t>
  </si>
  <si>
    <t xml:space="preserve">Marilee Peterson </t>
  </si>
  <si>
    <t>Cathy Piepho</t>
  </si>
  <si>
    <t>Kimberly Saterbak</t>
  </si>
  <si>
    <t xml:space="preserve">Jolene Sabrowsky </t>
  </si>
  <si>
    <t xml:space="preserve">Kit Johnson </t>
  </si>
  <si>
    <t>Debbie Koenig</t>
  </si>
  <si>
    <t xml:space="preserve">Missy Peterson </t>
  </si>
  <si>
    <t>Amy Schauer</t>
  </si>
  <si>
    <t xml:space="preserve">Jenny Flores </t>
  </si>
  <si>
    <t xml:space="preserve">Janelle Krump </t>
  </si>
  <si>
    <t xml:space="preserve">Lindsey Meyer </t>
  </si>
  <si>
    <t xml:space="preserve">Bill Flaten </t>
  </si>
  <si>
    <t xml:space="preserve">Lauren Peterson </t>
  </si>
  <si>
    <t xml:space="preserve">Jeff Lessard </t>
  </si>
  <si>
    <t>Tim Boyer</t>
  </si>
  <si>
    <t>Contact Email</t>
  </si>
  <si>
    <t>sheriff2@co.aitkin.mn.us</t>
  </si>
  <si>
    <t>Kelli.Rogers@co.anoka.mn.us</t>
  </si>
  <si>
    <t>samantha.rux@co.beltrami.mn.us</t>
  </si>
  <si>
    <t>landa@co.benton.mn.us</t>
  </si>
  <si>
    <t>Michelle.Knutson@co.big-stone.mn.us</t>
  </si>
  <si>
    <t>Heidi.Sobolik@blueearthcountymn.gov</t>
  </si>
  <si>
    <t>Gina.Winter@co.brown.mn.us</t>
  </si>
  <si>
    <t>Dylan.Bridges@co.carlton.mn.us</t>
  </si>
  <si>
    <t>mwahl@co.carver.mn.us</t>
  </si>
  <si>
    <t>sandra.norikane@co.cass.mn.us</t>
  </si>
  <si>
    <t>Lori.Johnson@co.clay.mn.us</t>
  </si>
  <si>
    <t>TFolie@mn-dcc.org</t>
  </si>
  <si>
    <t>lisa.a.kramer@co.dodge.mn.us</t>
  </si>
  <si>
    <t>Pat.Martinson@co.freeborn.mn.us</t>
  </si>
  <si>
    <t>kristine.holst@co.goodhue.mn.us</t>
  </si>
  <si>
    <t>chad.vansanten@co.grant.mn.us</t>
  </si>
  <si>
    <t>David.Rice@hennepin.us</t>
  </si>
  <si>
    <t>Roger.Simonson@minneapolismn.gov</t>
  </si>
  <si>
    <t>dmonson@stlouispark.org</t>
  </si>
  <si>
    <t>ebuitenwerf@co.hubbard.mn.us</t>
  </si>
  <si>
    <t>chad.struss@co.isanti.mn.us</t>
  </si>
  <si>
    <t>jill.horn@co.jackson.mn.us</t>
  </si>
  <si>
    <t>denise.snyder@co.kanabec.mn.us</t>
  </si>
  <si>
    <t>Betsy.Zaren@co.koochiching.mn.us</t>
  </si>
  <si>
    <t>Lola.Haus@co.lake.mn.us</t>
  </si>
  <si>
    <t>lorene_h@co.lake-of-the-woods.mn.us</t>
  </si>
  <si>
    <t>cblaschko@co.le-sueur.mn.us</t>
  </si>
  <si>
    <t>jjuergensen@ci.hutchinson.mn.us</t>
  </si>
  <si>
    <t>SteveM@co.morrison.mn.us</t>
  </si>
  <si>
    <t>Christine.Johnson@co.nicollet.mn.us</t>
  </si>
  <si>
    <t>donna.hanson@co.norman.mn.us</t>
  </si>
  <si>
    <t>Denise.Baran@co.pine.mn.us</t>
  </si>
  <si>
    <t>ron.denison@co.polk.mn.us</t>
  </si>
  <si>
    <t>drambow@whitebearlake.org</t>
  </si>
  <si>
    <t>raschmitz@co.red-lake.mn.us</t>
  </si>
  <si>
    <t>Randy_H@CO.REDWOOD.MN.US</t>
  </si>
  <si>
    <t>ashley.kurtz@co.rock.mn.us</t>
  </si>
  <si>
    <t>amy.carlson@co.roseau.mn.us</t>
  </si>
  <si>
    <t>CKoch@co.scott.mn.us</t>
  </si>
  <si>
    <t>marileep@co.sibley.mn.us</t>
  </si>
  <si>
    <t>Catherine.Piepho@CO.STEELE.MN.US</t>
  </si>
  <si>
    <t>kim.saterbak@co.swift.mn.us</t>
  </si>
  <si>
    <t>jolene.sabrowsky@co.todd.mn.us</t>
  </si>
  <si>
    <t>kit.johnson@co.traverse.mn.us</t>
  </si>
  <si>
    <t>dkoenig@co.wabasha.mn.us</t>
  </si>
  <si>
    <t>Missy.Peterson@co.wadena.mn.us</t>
  </si>
  <si>
    <t>Amy.Schauer@co.waseca.mn.us</t>
  </si>
  <si>
    <t>Jennifer.Flores@co.washington.mn.us</t>
  </si>
  <si>
    <t>jkrump@co.wilkin.mn.us</t>
  </si>
  <si>
    <t>Lindsey.Meyer@co.wright.mn.us</t>
  </si>
  <si>
    <t>Bill.Flaten@co.ym.mn.gov</t>
  </si>
  <si>
    <t>Lauren.Petersen@mspmac.org</t>
  </si>
  <si>
    <t>jdlessar@umn.edu</t>
  </si>
  <si>
    <t>timothy.boyer@state.mn.us</t>
  </si>
  <si>
    <t>Carol Lapham</t>
  </si>
  <si>
    <t>carol.lapham@co.houston.mn.us</t>
  </si>
  <si>
    <t>Kelly Detloff</t>
  </si>
  <si>
    <t>kelly.detloff@co.pope.mn.us</t>
  </si>
  <si>
    <t>Anna Cass</t>
  </si>
  <si>
    <t>Anna.Cass@CO.ITASCA.mn.us</t>
  </si>
  <si>
    <t>Jennifer LaValla</t>
  </si>
  <si>
    <t>jlavalla@co.winona.mn.us</t>
  </si>
  <si>
    <t>Nancie Pass</t>
  </si>
  <si>
    <t>nancie.pass@co.ramsey.mn.us</t>
  </si>
  <si>
    <t>Keli Berg</t>
  </si>
  <si>
    <t>keli.berg@co.cook.mn.us</t>
  </si>
  <si>
    <t>Cook</t>
  </si>
  <si>
    <t>Kelly Pauling</t>
  </si>
  <si>
    <t>kelly.pauling@co.watonwan.mn.us</t>
  </si>
  <si>
    <t>Watonwan</t>
  </si>
  <si>
    <t>CPE</t>
  </si>
  <si>
    <t>Radio</t>
  </si>
  <si>
    <t>CAD</t>
  </si>
  <si>
    <t>Misc Network</t>
  </si>
  <si>
    <t>Community Alert</t>
  </si>
  <si>
    <t>Notify &amp; Respond</t>
  </si>
  <si>
    <t>allen.anderson@lqpco.com</t>
  </si>
  <si>
    <t>Becky Howell</t>
  </si>
  <si>
    <t>becky.howell@co.meeker.mn.us</t>
  </si>
  <si>
    <t>cindyj@CO.MOWER.MN.US</t>
  </si>
  <si>
    <t>Cindy Jensen</t>
  </si>
  <si>
    <t>Judy Indrelie</t>
  </si>
  <si>
    <t>indrelie.judy@CO.OLMSTED.MN.US</t>
  </si>
  <si>
    <t>michelle.may@chippewa.mn</t>
  </si>
  <si>
    <t>Michelle May</t>
  </si>
  <si>
    <t>darren.esser@co.faribault.mn.us</t>
  </si>
  <si>
    <t>Darren Esser</t>
  </si>
  <si>
    <t>Laurene Draper</t>
  </si>
  <si>
    <t>ldraper@BloomingtonMN.gov</t>
  </si>
  <si>
    <t>Allen Anderson</t>
  </si>
  <si>
    <t>Brian Benck</t>
  </si>
  <si>
    <t>brian.benck@lqpco.com</t>
  </si>
  <si>
    <t>Tami Nelson</t>
  </si>
  <si>
    <t>tnelson@co.lincoln.mn.us</t>
  </si>
  <si>
    <t>Sam Lively</t>
  </si>
  <si>
    <t>sam.lively@co.hubbard.mn.us</t>
  </si>
  <si>
    <t>Colleen Robeck</t>
  </si>
  <si>
    <t>colleen.robeck@co.mcleod.mn.us</t>
  </si>
  <si>
    <t>Mark Ellerbusch</t>
  </si>
  <si>
    <t>mark.ellerbusch@co.marshall.mn.us</t>
  </si>
  <si>
    <t>Kris Vipond</t>
  </si>
  <si>
    <t>kvipond@co.ottertail.mn.us</t>
  </si>
  <si>
    <t>stephaniebuss@co.stevens.mn.us</t>
  </si>
  <si>
    <t>Jamie Bischoff</t>
  </si>
  <si>
    <t>jamie.bischoff@co.becker.mn.us</t>
  </si>
  <si>
    <t>Ward Parker</t>
  </si>
  <si>
    <t>wparker@edenprairie.org</t>
  </si>
  <si>
    <t>jody.norstegard@kcmn.us</t>
  </si>
  <si>
    <t>Heath Landsman</t>
  </si>
  <si>
    <t>hlandsman@murraycountysheriff.org</t>
  </si>
  <si>
    <t>Lori Affeldt</t>
  </si>
  <si>
    <t>laffeldt@co.fillmore.mn.us</t>
  </si>
  <si>
    <t>Lindsay VanGuilder</t>
  </si>
  <si>
    <t>vanguilderl@StLouisCountyMN.gov</t>
  </si>
  <si>
    <t>bzabel@co.carver.mn.us</t>
  </si>
  <si>
    <t>sbowler@co.carver.mn.us</t>
  </si>
  <si>
    <t>tmoen@co.carver.mn.us</t>
  </si>
  <si>
    <t>Susan Bowler</t>
  </si>
  <si>
    <t>Brandon Zabel</t>
  </si>
  <si>
    <t xml:space="preserve">Todd Moen </t>
  </si>
  <si>
    <r>
      <t xml:space="preserve">Hubbard - </t>
    </r>
    <r>
      <rPr>
        <sz val="12"/>
        <color indexed="10"/>
        <rFont val="Arial"/>
        <family val="2"/>
      </rPr>
      <t>send to both</t>
    </r>
  </si>
  <si>
    <r>
      <t xml:space="preserve">Lac qui Parle - </t>
    </r>
    <r>
      <rPr>
        <sz val="12"/>
        <color indexed="10"/>
        <rFont val="Arial"/>
        <family val="2"/>
      </rPr>
      <t>send to BOTH</t>
    </r>
  </si>
  <si>
    <r>
      <t xml:space="preserve">Carver - </t>
    </r>
    <r>
      <rPr>
        <sz val="12"/>
        <color indexed="10"/>
        <rFont val="Arial"/>
        <family val="2"/>
      </rPr>
      <t>SEND TO ALL 4</t>
    </r>
  </si>
  <si>
    <t>Vicki Doehling</t>
  </si>
  <si>
    <t>vickid@co.douglas.mn.us</t>
  </si>
  <si>
    <t xml:space="preserve"> </t>
  </si>
  <si>
    <t>MAC (Metro Airports Commission)</t>
  </si>
  <si>
    <t>heather.lemieux@co.wright.mn.us</t>
  </si>
  <si>
    <t>Carolyn Rempel</t>
  </si>
  <si>
    <t>Heather Lemieux, primary</t>
  </si>
  <si>
    <r>
      <t xml:space="preserve">Wright - </t>
    </r>
    <r>
      <rPr>
        <sz val="12"/>
        <color indexed="10"/>
        <rFont val="Arial"/>
        <family val="2"/>
      </rPr>
      <t>send to both</t>
    </r>
    <r>
      <rPr>
        <sz val="12"/>
        <rFont val="Arial"/>
        <family val="2"/>
      </rPr>
      <t xml:space="preserve"> </t>
    </r>
  </si>
  <si>
    <t>Joe Dillenburg</t>
  </si>
  <si>
    <t>joe.dillenburg@co.ramsey.mn.us</t>
  </si>
  <si>
    <r>
      <t>Ramsey -</t>
    </r>
    <r>
      <rPr>
        <sz val="12"/>
        <color indexed="10"/>
        <rFont val="Arial"/>
        <family val="2"/>
      </rPr>
      <t xml:space="preserve"> send to both </t>
    </r>
  </si>
  <si>
    <t>Jill Frisell</t>
  </si>
  <si>
    <t>jillf@co.douglas.mn.us</t>
  </si>
  <si>
    <t>Molly Barborek</t>
  </si>
  <si>
    <t>molly.barborek@chippewa.mn</t>
  </si>
  <si>
    <r>
      <t xml:space="preserve">Chippewa - </t>
    </r>
    <r>
      <rPr>
        <sz val="12"/>
        <color indexed="10"/>
        <rFont val="Arial"/>
        <family val="2"/>
      </rPr>
      <t>send to both</t>
    </r>
    <r>
      <rPr>
        <sz val="12"/>
        <rFont val="Arial"/>
        <family val="2"/>
      </rPr>
      <t xml:space="preserve"> </t>
    </r>
  </si>
  <si>
    <t>Jean Price</t>
  </si>
  <si>
    <t>Randy Hanson</t>
  </si>
  <si>
    <t>jean_p@co.redwood.mn.us</t>
  </si>
  <si>
    <r>
      <t xml:space="preserve">Redwood - </t>
    </r>
    <r>
      <rPr>
        <sz val="12"/>
        <color indexed="10"/>
        <rFont val="Arial"/>
        <family val="2"/>
      </rPr>
      <t>send to both</t>
    </r>
  </si>
  <si>
    <t>Heather Stenseng</t>
  </si>
  <si>
    <t>heather.stenseng@co.clearwater.mn.us</t>
  </si>
  <si>
    <t>Sarah Utsch</t>
  </si>
  <si>
    <t>sarah.utsch@co.stearns.mn.us</t>
  </si>
  <si>
    <t xml:space="preserve">Olmsted </t>
  </si>
  <si>
    <t>Abdi Awjama</t>
  </si>
  <si>
    <t xml:space="preserve">aawjama@bloomingtonmn.gov </t>
  </si>
  <si>
    <r>
      <t xml:space="preserve">   Bloomington - </t>
    </r>
    <r>
      <rPr>
        <sz val="12"/>
        <color indexed="10"/>
        <rFont val="Arial"/>
        <family val="2"/>
      </rPr>
      <t>send to both</t>
    </r>
    <r>
      <rPr>
        <sz val="12"/>
        <rFont val="Arial"/>
        <family val="2"/>
      </rPr>
      <t xml:space="preserve"> </t>
    </r>
  </si>
  <si>
    <t>Jennifer Herzberg</t>
  </si>
  <si>
    <t>jmherzberg@co.pennington.mn.us</t>
  </si>
  <si>
    <r>
      <t xml:space="preserve">Pennington - </t>
    </r>
    <r>
      <rPr>
        <sz val="12"/>
        <color indexed="10"/>
        <rFont val="Arial"/>
        <family val="2"/>
      </rPr>
      <t xml:space="preserve">send to both </t>
    </r>
  </si>
  <si>
    <t xml:space="preserve">Univ of MN PD </t>
  </si>
  <si>
    <t>Misty Manderud</t>
  </si>
  <si>
    <t xml:space="preserve">mmanderud@penningtonsheriff.org </t>
  </si>
  <si>
    <t>Joyce Jacobs</t>
  </si>
  <si>
    <t>jcjacobs@co.nobles.mn.us</t>
  </si>
  <si>
    <t>Bridgitte Konrad</t>
  </si>
  <si>
    <t>Bridgitte.Konrad@chisagocounty.us</t>
  </si>
  <si>
    <t>Gail Guck</t>
  </si>
  <si>
    <t>gail.guck@co.itasca.mn.us</t>
  </si>
  <si>
    <t xml:space="preserve">Distribution received in 2021
</t>
  </si>
  <si>
    <t xml:space="preserve">2021 Subtotal
</t>
  </si>
  <si>
    <t xml:space="preserve">Balance From Prior Year (2020)
</t>
  </si>
  <si>
    <t xml:space="preserve">2021 Ending Total Balance
</t>
  </si>
  <si>
    <t xml:space="preserve">Kittson </t>
  </si>
  <si>
    <t xml:space="preserve">Chisago </t>
  </si>
  <si>
    <t>Jessica Korte</t>
  </si>
  <si>
    <t>jessica.korte@co.martin.mn.us</t>
  </si>
  <si>
    <t>Kenneth Selser</t>
  </si>
  <si>
    <t>kenneth.selser@co.sherburne.mn.us</t>
  </si>
  <si>
    <t>Donna Torkelson</t>
  </si>
  <si>
    <t>donna.torkelson@co.cottonwood.mn.us</t>
  </si>
  <si>
    <t xml:space="preserve">carolyn.rempel@co.cottonwood.mn.us </t>
  </si>
  <si>
    <r>
      <t xml:space="preserve">Cottonwood - </t>
    </r>
    <r>
      <rPr>
        <b/>
        <sz val="12"/>
        <color indexed="10"/>
        <rFont val="Arial"/>
        <family val="2"/>
      </rPr>
      <t>send to both</t>
    </r>
  </si>
  <si>
    <r>
      <t xml:space="preserve">Itasca - </t>
    </r>
    <r>
      <rPr>
        <sz val="12"/>
        <color indexed="10"/>
        <rFont val="Arial"/>
        <family val="2"/>
      </rPr>
      <t>send to both</t>
    </r>
  </si>
  <si>
    <t xml:space="preserve">Gail requested audit form 1-10-2022 </t>
  </si>
  <si>
    <t>jessica.turner@crowwing.us</t>
  </si>
  <si>
    <t>Andrea Rich</t>
  </si>
  <si>
    <t>arich@EdinaMN.gov</t>
  </si>
  <si>
    <t>Brad Milbrath, Sheriff</t>
  </si>
  <si>
    <t>brad.milbrath@co.waseca.mn.us</t>
  </si>
  <si>
    <t>Waseca - send to both</t>
  </si>
  <si>
    <t xml:space="preserve">(he requested the info 2-22-22) </t>
  </si>
  <si>
    <t>landonp@renvillecountymn.com</t>
  </si>
  <si>
    <t xml:space="preserve">Winona </t>
  </si>
  <si>
    <t xml:space="preserve">Stephanie Buss </t>
  </si>
  <si>
    <t>Kelly Schmitt</t>
  </si>
  <si>
    <t>kelly.schmitt@co.kanabec.mn.us</t>
  </si>
  <si>
    <t>Amy Sorenson</t>
  </si>
  <si>
    <t>Amy.sorenson@co.mahnomen.mn.us</t>
  </si>
  <si>
    <t xml:space="preserve">Yellow Medicine - off by .02 - we had 114475.47 </t>
  </si>
  <si>
    <t>Benjamin Edwards</t>
  </si>
  <si>
    <t>bene@co.douglas.mn.us</t>
  </si>
  <si>
    <t>Ashley Johnson</t>
  </si>
  <si>
    <t>ashley.johnson@redlakenation.org</t>
  </si>
  <si>
    <t>marcus.bruning@state.mn.us</t>
  </si>
  <si>
    <t>Marcus Bruning, RIC ECN</t>
  </si>
  <si>
    <t>Mike Burns</t>
  </si>
  <si>
    <t>michael.burns@redlakenation.org</t>
  </si>
  <si>
    <t>Brian Buhmann</t>
  </si>
  <si>
    <t>bbuhmann@co.kittson.mn.us</t>
  </si>
  <si>
    <t>CONTACT FOR 2023 - STEVE RETIRE 6-2021</t>
  </si>
  <si>
    <t>Chelsey Robinson</t>
  </si>
  <si>
    <t>chelseyr@co.morrison.mn.us</t>
  </si>
  <si>
    <t>Karly.Fetters@millelacs.mn.gov</t>
  </si>
  <si>
    <t>Karly Fetters</t>
  </si>
  <si>
    <t>Jen Twombly</t>
  </si>
  <si>
    <t>jen.twombly@co.aitkin.mn.us</t>
  </si>
  <si>
    <t xml:space="preserve">   Hutchinson - 2021 IS LAST ONE  - Only McLeod 2022 forward</t>
  </si>
  <si>
    <t>Jonathan Walstrom</t>
  </si>
  <si>
    <t>jonathan.walstrom@co.steele.mn.us</t>
  </si>
  <si>
    <t>Deb Schneider</t>
  </si>
  <si>
    <t>deb.schneider@millelacs.mn.gov</t>
  </si>
  <si>
    <r>
      <t xml:space="preserve">Mille Lacs </t>
    </r>
    <r>
      <rPr>
        <sz val="12"/>
        <color indexed="10"/>
        <rFont val="Arial"/>
        <family val="2"/>
      </rPr>
      <t>- send to both</t>
    </r>
  </si>
  <si>
    <r>
      <t xml:space="preserve">Douglas - </t>
    </r>
    <r>
      <rPr>
        <sz val="12"/>
        <color indexed="10"/>
        <rFont val="Arial"/>
        <family val="2"/>
      </rPr>
      <t xml:space="preserve">send to all </t>
    </r>
  </si>
  <si>
    <t xml:space="preserve">Dodge </t>
  </si>
  <si>
    <t xml:space="preserve">    Per Deb, will be setting up interest-bearing acct </t>
  </si>
  <si>
    <r>
      <t xml:space="preserve">Kanabec - </t>
    </r>
    <r>
      <rPr>
        <sz val="12"/>
        <color indexed="10"/>
        <rFont val="Arial"/>
        <family val="2"/>
      </rPr>
      <t xml:space="preserve">send to both </t>
    </r>
  </si>
  <si>
    <t>Lincoln</t>
  </si>
  <si>
    <t>Mower</t>
  </si>
  <si>
    <t xml:space="preserve">Scott </t>
  </si>
  <si>
    <t xml:space="preserve">Steele (&amp; Rice) </t>
  </si>
  <si>
    <t>Blue Earth</t>
  </si>
  <si>
    <t>Benton</t>
  </si>
  <si>
    <r>
      <t xml:space="preserve">Big Stone - </t>
    </r>
    <r>
      <rPr>
        <b/>
        <sz val="12"/>
        <color indexed="10"/>
        <rFont val="Arial"/>
        <family val="2"/>
      </rPr>
      <t>spent whole allocation - no interest</t>
    </r>
  </si>
  <si>
    <r>
      <t xml:space="preserve">Meeker - </t>
    </r>
    <r>
      <rPr>
        <sz val="12"/>
        <color indexed="10"/>
        <rFont val="Arial"/>
        <family val="2"/>
      </rPr>
      <t>spent all funds - no interest</t>
    </r>
  </si>
  <si>
    <r>
      <t xml:space="preserve">Faribault - </t>
    </r>
    <r>
      <rPr>
        <sz val="12"/>
        <color indexed="10"/>
        <rFont val="Arial"/>
        <family val="2"/>
      </rPr>
      <t>no interest</t>
    </r>
  </si>
  <si>
    <t>Landon Padrnos</t>
  </si>
  <si>
    <t>Auditor</t>
  </si>
  <si>
    <t>auditor@co.lyon.mn.us</t>
  </si>
  <si>
    <t>Eric Wallen</t>
  </si>
  <si>
    <t>ericwallen@co.lyon.mn.us</t>
  </si>
  <si>
    <r>
      <t xml:space="preserve">Lyon - </t>
    </r>
    <r>
      <rPr>
        <b/>
        <sz val="12"/>
        <color indexed="10"/>
        <rFont val="Arial"/>
        <family val="2"/>
      </rPr>
      <t>send to both</t>
    </r>
  </si>
  <si>
    <t>Beltrami</t>
  </si>
  <si>
    <t>Gwen Resech</t>
  </si>
  <si>
    <t>gresech@co.wabasha.mn.us</t>
  </si>
  <si>
    <t>Wabasha - Deb retiring fall 2022 - send to Gwen 2023</t>
  </si>
  <si>
    <t>Shelley Petersen, spetersen@eminnetonka.com</t>
  </si>
  <si>
    <t>Amanda Baarson Sandy</t>
  </si>
  <si>
    <t>amanda.sandy@pcmn.us</t>
  </si>
  <si>
    <t>Pipestone - found out prev contact no longer there 3/21/22. Amanda is new one</t>
  </si>
  <si>
    <t>Nobles</t>
  </si>
  <si>
    <r>
      <t xml:space="preserve">Red Lake Nation - </t>
    </r>
    <r>
      <rPr>
        <sz val="12"/>
        <color indexed="10"/>
        <rFont val="Arial"/>
        <family val="2"/>
      </rPr>
      <t xml:space="preserve">send to all </t>
    </r>
  </si>
  <si>
    <r>
      <t xml:space="preserve">Hennepin - </t>
    </r>
    <r>
      <rPr>
        <sz val="12"/>
        <color indexed="10"/>
        <rFont val="Arial"/>
        <family val="2"/>
      </rPr>
      <t>spent all funds - no interest</t>
    </r>
  </si>
  <si>
    <t>Tony Martin</t>
  </si>
  <si>
    <t>tony.martin@hennepin.us</t>
  </si>
  <si>
    <r>
      <t xml:space="preserve">                   </t>
    </r>
    <r>
      <rPr>
        <sz val="12"/>
        <color indexed="10"/>
        <rFont val="Arial"/>
        <family val="2"/>
      </rPr>
      <t>send to both</t>
    </r>
  </si>
  <si>
    <t>Janelle Harris</t>
  </si>
  <si>
    <t>jharris@edinamn.gov</t>
  </si>
  <si>
    <r>
      <t xml:space="preserve">   Edina - </t>
    </r>
    <r>
      <rPr>
        <sz val="12"/>
        <color indexed="10"/>
        <rFont val="Arial"/>
        <family val="2"/>
      </rPr>
      <t>send to both</t>
    </r>
  </si>
  <si>
    <t>Pine</t>
  </si>
  <si>
    <t>Jessica Turner</t>
  </si>
  <si>
    <t>Dan Exsted</t>
  </si>
  <si>
    <t>dan.exsted@crowwing.us</t>
  </si>
  <si>
    <t>Lance Boyum</t>
  </si>
  <si>
    <t>lboyum@co.fillmore.mn.us</t>
  </si>
  <si>
    <r>
      <t xml:space="preserve">Fillmore - </t>
    </r>
    <r>
      <rPr>
        <b/>
        <sz val="12"/>
        <color indexed="10"/>
        <rFont val="Arial"/>
        <family val="2"/>
      </rPr>
      <t>send to both</t>
    </r>
  </si>
  <si>
    <t>Aitkin - sue is retiring fall 2021. remove for 2022 audit</t>
  </si>
  <si>
    <t>Morrison - remove steve before 2022 audit</t>
  </si>
  <si>
    <t>PSAP-Rev</t>
  </si>
  <si>
    <t>Aitkin</t>
  </si>
  <si>
    <t>Carver</t>
  </si>
  <si>
    <t>Chippewa</t>
  </si>
  <si>
    <t>Chisago</t>
  </si>
  <si>
    <t>Cottonwood</t>
  </si>
  <si>
    <t>Dodge</t>
  </si>
  <si>
    <t>Douglas</t>
  </si>
  <si>
    <t>Faribault</t>
  </si>
  <si>
    <t>Fillmore</t>
  </si>
  <si>
    <t>Bloomington</t>
  </si>
  <si>
    <t>Edina</t>
  </si>
  <si>
    <t>Minneapolis</t>
  </si>
  <si>
    <t>Hubbard</t>
  </si>
  <si>
    <t>Itasca</t>
  </si>
  <si>
    <t>Kanabec</t>
  </si>
  <si>
    <t>Kittson</t>
  </si>
  <si>
    <t>Lyon</t>
  </si>
  <si>
    <t>Meeker</t>
  </si>
  <si>
    <t>Morrison</t>
  </si>
  <si>
    <t>Olmsted</t>
  </si>
  <si>
    <t>Pennington</t>
  </si>
  <si>
    <t>Ramsey</t>
  </si>
  <si>
    <t>Redwood</t>
  </si>
  <si>
    <t>Scott</t>
  </si>
  <si>
    <t>Wabasha</t>
  </si>
  <si>
    <t>Waseca</t>
  </si>
  <si>
    <t>Winona</t>
  </si>
  <si>
    <t>Wright</t>
  </si>
  <si>
    <t>Hennepin</t>
  </si>
  <si>
    <t>Big Stone</t>
  </si>
  <si>
    <t>Crow Wing</t>
  </si>
  <si>
    <t>Eden Prairie</t>
  </si>
  <si>
    <t>Saint Louis Park</t>
  </si>
  <si>
    <t>Lac qui Parle</t>
  </si>
  <si>
    <t>Huchinson</t>
  </si>
  <si>
    <t>Mille Lacs</t>
  </si>
  <si>
    <t>Pipestone</t>
  </si>
  <si>
    <t>Sterans</t>
  </si>
  <si>
    <t>Rice / Steele</t>
  </si>
  <si>
    <t>Yellow Medicine</t>
  </si>
  <si>
    <t>MAC (Metropolitan Airports Commission)</t>
  </si>
  <si>
    <t>University of Minnesota PD</t>
  </si>
  <si>
    <t>Red Lake Nation</t>
  </si>
  <si>
    <t>Cateogry</t>
  </si>
  <si>
    <t>CY 2021 $</t>
  </si>
  <si>
    <t>Total:</t>
  </si>
  <si>
    <t>% of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</si>
</sst>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0.0%"/>
    <numFmt numFmtId="166" formatCode="_(* #,##0_);_(* \(#,##0\);_(* &quot;-&quot;??_);_(@_)"/>
    <numFmt numFmtId="167" formatCode="&quot;$&quot;#,##0.00"/>
  </numFmts>
  <fonts count="22">
    <font>
      <sz val="12"/>
      <name val="Arial MT"/>
    </font>
    <font>
      <sz val="12"/>
      <name val="Arial"/>
      <family val="2"/>
    </font>
    <font>
      <b/>
      <i/>
      <sz val="14"/>
      <name val="Arial MT"/>
    </font>
    <font>
      <u/>
      <sz val="12"/>
      <color indexed="12"/>
      <name val="Arial MT"/>
    </font>
    <font>
      <sz val="12"/>
      <name val="Arial MT"/>
    </font>
    <font>
      <b/>
      <sz val="12"/>
      <name val="Arial MT"/>
      <family val="2"/>
    </font>
    <font>
      <sz val="12"/>
      <name val="Arial MT"/>
    </font>
    <font>
      <b/>
      <i/>
      <sz val="11"/>
      <color indexed="48"/>
      <name val="Arial MT"/>
    </font>
    <font>
      <b/>
      <sz val="12"/>
      <name val="Arial"/>
      <family val="2"/>
    </font>
    <font>
      <b/>
      <i/>
      <sz val="12"/>
      <name val="Arial MT"/>
    </font>
    <font>
      <b/>
      <sz val="14"/>
      <name val="Arial MT"/>
    </font>
    <font>
      <b/>
      <u/>
      <sz val="11"/>
      <color indexed="50"/>
      <name val="Arial MT"/>
    </font>
    <font>
      <b/>
      <sz val="11"/>
      <name val="Arial MT"/>
    </font>
    <font>
      <b/>
      <u/>
      <sz val="11"/>
      <name val="Arial MT"/>
    </font>
    <font>
      <b/>
      <sz val="11"/>
      <color indexed="10"/>
      <name val="Arial MT"/>
    </font>
    <font>
      <b/>
      <sz val="12"/>
      <name val="Arial MT"/>
    </font>
    <font>
      <sz val="12"/>
      <color indexed="10"/>
      <name val="Arial"/>
      <family val="2"/>
    </font>
    <font>
      <b/>
      <sz val="12"/>
      <color indexed="10"/>
      <name val="Arial"/>
      <family val="2"/>
    </font>
    <font>
      <sz val="11"/>
      <color theme="1"/>
      <name val="Calibri"/>
      <family val="2"/>
      <scheme val="minor"/>
    </font>
    <font>
      <sz val="12"/>
      <color rgb="FFFF0000"/>
      <name val="Arial MT"/>
    </font>
    <font>
      <sz val="11"/>
      <color rgb="FF1F497D"/>
      <name val="Calibri"/>
      <family val="2"/>
    </font>
    <font>
      <sz val="12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B2B2B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5" fontId="0" fillId="0" borderId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8" fillId="0" borderId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260">
    <xf numFmtId="5" fontId="0" fillId="0" borderId="0" xfId="0"/>
    <xf numFmtId="5" fontId="2" fillId="0" borderId="0" xfId="0" applyFont="1" applyAlignment="1">
      <alignment horizontal="center" vertical="center" wrapText="1"/>
    </xf>
    <xf numFmtId="5" fontId="6" fillId="0" borderId="0" xfId="0" applyFont="1" applyFill="1" applyProtection="1"/>
    <xf numFmtId="165" fontId="5" fillId="0" borderId="1" xfId="7" applyNumberFormat="1" applyFont="1" applyFill="1" applyBorder="1" applyProtection="1"/>
    <xf numFmtId="5" fontId="6" fillId="0" borderId="0" xfId="0" applyFont="1" applyFill="1"/>
    <xf numFmtId="7" fontId="5" fillId="0" borderId="2" xfId="0" applyNumberFormat="1" applyFont="1" applyFill="1" applyBorder="1" applyProtection="1"/>
    <xf numFmtId="165" fontId="5" fillId="0" borderId="3" xfId="7" applyNumberFormat="1" applyFont="1" applyFill="1" applyBorder="1" applyProtection="1"/>
    <xf numFmtId="165" fontId="5" fillId="0" borderId="0" xfId="7" applyNumberFormat="1" applyFont="1" applyFill="1" applyBorder="1" applyProtection="1"/>
    <xf numFmtId="7" fontId="6" fillId="0" borderId="0" xfId="0" applyNumberFormat="1" applyFont="1" applyFill="1" applyProtection="1"/>
    <xf numFmtId="5" fontId="2" fillId="0" borderId="0" xfId="0" applyFont="1" applyFill="1" applyAlignment="1">
      <alignment horizontal="center" vertical="center" wrapText="1"/>
    </xf>
    <xf numFmtId="7" fontId="2" fillId="0" borderId="0" xfId="0" applyNumberFormat="1" applyFont="1" applyFill="1" applyAlignment="1">
      <alignment horizontal="center" vertical="center" wrapText="1"/>
    </xf>
    <xf numFmtId="7" fontId="6" fillId="0" borderId="0" xfId="0" applyNumberFormat="1" applyFont="1" applyFill="1"/>
    <xf numFmtId="167" fontId="6" fillId="0" borderId="0" xfId="0" applyNumberFormat="1" applyFont="1" applyFill="1"/>
    <xf numFmtId="167" fontId="5" fillId="0" borderId="2" xfId="0" applyNumberFormat="1" applyFont="1" applyFill="1" applyBorder="1" applyProtection="1"/>
    <xf numFmtId="167" fontId="6" fillId="0" borderId="0" xfId="0" applyNumberFormat="1" applyFont="1" applyFill="1" applyProtection="1"/>
    <xf numFmtId="167" fontId="5" fillId="0" borderId="1" xfId="7" applyNumberFormat="1" applyFont="1" applyFill="1" applyBorder="1" applyProtection="1"/>
    <xf numFmtId="167" fontId="5" fillId="0" borderId="2" xfId="3" applyNumberFormat="1" applyFont="1" applyFill="1" applyBorder="1" applyProtection="1"/>
    <xf numFmtId="167" fontId="5" fillId="0" borderId="2" xfId="7" applyNumberFormat="1" applyFont="1" applyFill="1" applyBorder="1" applyProtection="1"/>
    <xf numFmtId="167" fontId="6" fillId="0" borderId="0" xfId="0" applyNumberFormat="1" applyFont="1" applyFill="1" applyAlignment="1" applyProtection="1">
      <alignment horizontal="right"/>
    </xf>
    <xf numFmtId="167" fontId="2" fillId="0" borderId="4" xfId="0" applyNumberFormat="1" applyFont="1" applyFill="1" applyBorder="1" applyAlignment="1">
      <alignment horizontal="center" wrapText="1"/>
    </xf>
    <xf numFmtId="5" fontId="2" fillId="2" borderId="4" xfId="0" applyFont="1" applyFill="1" applyBorder="1" applyAlignment="1">
      <alignment horizontal="center" wrapText="1"/>
    </xf>
    <xf numFmtId="5" fontId="2" fillId="0" borderId="4" xfId="0" applyFont="1" applyFill="1" applyBorder="1" applyAlignment="1">
      <alignment horizontal="center" wrapText="1"/>
    </xf>
    <xf numFmtId="5" fontId="2" fillId="0" borderId="4" xfId="0" applyFont="1" applyFill="1" applyBorder="1" applyAlignment="1">
      <alignment horizontal="center" vertical="center" wrapText="1"/>
    </xf>
    <xf numFmtId="44" fontId="2" fillId="0" borderId="4" xfId="0" applyNumberFormat="1" applyFont="1" applyFill="1" applyBorder="1" applyAlignment="1">
      <alignment horizontal="center" vertical="center" wrapText="1"/>
    </xf>
    <xf numFmtId="166" fontId="5" fillId="0" borderId="4" xfId="1" applyNumberFormat="1" applyFont="1" applyFill="1" applyBorder="1" applyAlignment="1" applyProtection="1">
      <alignment horizontal="center" wrapText="1"/>
    </xf>
    <xf numFmtId="9" fontId="5" fillId="0" borderId="4" xfId="7" applyFont="1" applyFill="1" applyBorder="1" applyAlignment="1" applyProtection="1">
      <alignment horizontal="left" wrapText="1"/>
    </xf>
    <xf numFmtId="10" fontId="6" fillId="0" borderId="4" xfId="0" applyNumberFormat="1" applyFont="1" applyFill="1" applyBorder="1" applyProtection="1"/>
    <xf numFmtId="5" fontId="6" fillId="0" borderId="4" xfId="0" applyFont="1" applyFill="1" applyBorder="1" applyProtection="1"/>
    <xf numFmtId="5" fontId="6" fillId="0" borderId="4" xfId="0" applyFont="1" applyFill="1" applyBorder="1"/>
    <xf numFmtId="44" fontId="6" fillId="0" borderId="4" xfId="0" applyNumberFormat="1" applyFont="1" applyFill="1" applyBorder="1"/>
    <xf numFmtId="37" fontId="5" fillId="0" borderId="4" xfId="0" applyNumberFormat="1" applyFont="1" applyFill="1" applyBorder="1" applyAlignment="1" applyProtection="1">
      <alignment horizontal="left" wrapText="1"/>
    </xf>
    <xf numFmtId="44" fontId="6" fillId="0" borderId="4" xfId="0" applyNumberFormat="1" applyFont="1" applyFill="1" applyBorder="1" applyProtection="1"/>
    <xf numFmtId="5" fontId="6" fillId="0" borderId="4" xfId="0" applyFont="1" applyFill="1" applyBorder="1" applyAlignment="1">
      <alignment horizontal="right"/>
    </xf>
    <xf numFmtId="164" fontId="6" fillId="0" borderId="4" xfId="0" applyNumberFormat="1" applyFont="1" applyFill="1" applyBorder="1" applyAlignment="1" applyProtection="1">
      <alignment wrapText="1"/>
    </xf>
    <xf numFmtId="5" fontId="6" fillId="0" borderId="4" xfId="0" applyFont="1" applyFill="1" applyBorder="1" applyAlignment="1">
      <alignment wrapText="1"/>
    </xf>
    <xf numFmtId="10" fontId="6" fillId="0" borderId="4" xfId="7" applyNumberFormat="1" applyFont="1" applyFill="1" applyBorder="1" applyAlignment="1">
      <alignment wrapText="1"/>
    </xf>
    <xf numFmtId="10" fontId="6" fillId="0" borderId="4" xfId="7" applyNumberFormat="1" applyFont="1" applyFill="1" applyBorder="1"/>
    <xf numFmtId="166" fontId="5" fillId="0" borderId="4" xfId="1" applyNumberFormat="1" applyFont="1" applyFill="1" applyBorder="1" applyProtection="1"/>
    <xf numFmtId="37" fontId="5" fillId="0" borderId="4" xfId="0" applyNumberFormat="1" applyFont="1" applyFill="1" applyBorder="1" applyAlignment="1" applyProtection="1">
      <alignment horizontal="right"/>
    </xf>
    <xf numFmtId="5" fontId="2" fillId="0" borderId="5" xfId="0" applyFont="1" applyFill="1" applyBorder="1" applyAlignment="1">
      <alignment horizontal="center" wrapText="1"/>
    </xf>
    <xf numFmtId="44" fontId="1" fillId="0" borderId="4" xfId="3" applyFont="1" applyFill="1" applyBorder="1" applyProtection="1">
      <protection locked="0"/>
    </xf>
    <xf numFmtId="37" fontId="0" fillId="0" borderId="0" xfId="0" applyNumberFormat="1" applyFont="1" applyFill="1" applyProtection="1"/>
    <xf numFmtId="7" fontId="0" fillId="0" borderId="0" xfId="0" applyNumberFormat="1" applyFont="1" applyFill="1"/>
    <xf numFmtId="5" fontId="0" fillId="0" borderId="0" xfId="0" applyFont="1" applyFill="1"/>
    <xf numFmtId="5" fontId="1" fillId="0" borderId="4" xfId="0" applyFont="1" applyFill="1" applyBorder="1" applyAlignment="1" applyProtection="1">
      <alignment horizontal="left"/>
    </xf>
    <xf numFmtId="5" fontId="10" fillId="0" borderId="4" xfId="0" applyFont="1" applyFill="1" applyBorder="1" applyAlignment="1">
      <alignment horizontal="left" wrapText="1"/>
    </xf>
    <xf numFmtId="167" fontId="5" fillId="0" borderId="5" xfId="3" applyNumberFormat="1" applyFont="1" applyFill="1" applyBorder="1" applyProtection="1"/>
    <xf numFmtId="167" fontId="5" fillId="0" borderId="5" xfId="7" applyNumberFormat="1" applyFont="1" applyFill="1" applyBorder="1" applyProtection="1"/>
    <xf numFmtId="5" fontId="9" fillId="3" borderId="4" xfId="0" applyFont="1" applyFill="1" applyBorder="1" applyAlignment="1">
      <alignment horizontal="center" vertical="center" wrapText="1"/>
    </xf>
    <xf numFmtId="167" fontId="1" fillId="0" borderId="4" xfId="3" applyNumberFormat="1" applyFont="1" applyFill="1" applyBorder="1" applyAlignment="1" applyProtection="1">
      <protection locked="0"/>
    </xf>
    <xf numFmtId="8" fontId="1" fillId="0" borderId="4" xfId="0" applyNumberFormat="1" applyFont="1" applyFill="1" applyBorder="1" applyAlignment="1" applyProtection="1"/>
    <xf numFmtId="8" fontId="0" fillId="0" borderId="4" xfId="0" applyNumberFormat="1" applyFont="1" applyFill="1" applyBorder="1" applyAlignment="1" applyProtection="1"/>
    <xf numFmtId="8" fontId="1" fillId="0" borderId="4" xfId="3" applyNumberFormat="1" applyFont="1" applyFill="1" applyBorder="1" applyProtection="1">
      <protection locked="0"/>
    </xf>
    <xf numFmtId="8" fontId="1" fillId="0" borderId="4" xfId="0" applyNumberFormat="1" applyFont="1" applyFill="1" applyBorder="1" applyProtection="1">
      <protection locked="0"/>
    </xf>
    <xf numFmtId="8" fontId="1" fillId="0" borderId="4" xfId="0" applyNumberFormat="1" applyFont="1" applyFill="1" applyBorder="1" applyProtection="1"/>
    <xf numFmtId="44" fontId="4" fillId="3" borderId="4" xfId="0" applyNumberFormat="1" applyFont="1" applyFill="1" applyBorder="1" applyProtection="1">
      <protection locked="0"/>
    </xf>
    <xf numFmtId="44" fontId="5" fillId="0" borderId="4" xfId="0" applyNumberFormat="1" applyFont="1" applyFill="1" applyBorder="1" applyProtection="1"/>
    <xf numFmtId="10" fontId="15" fillId="0" borderId="4" xfId="0" applyNumberFormat="1" applyFont="1" applyFill="1" applyBorder="1" applyAlignment="1" applyProtection="1">
      <alignment horizontal="right"/>
    </xf>
    <xf numFmtId="5" fontId="15" fillId="0" borderId="4" xfId="0" applyFont="1" applyFill="1" applyBorder="1" applyAlignment="1" applyProtection="1">
      <alignment horizontal="right"/>
    </xf>
    <xf numFmtId="5" fontId="15" fillId="0" borderId="4" xfId="0" applyFont="1" applyFill="1" applyBorder="1" applyAlignment="1">
      <alignment horizontal="right"/>
    </xf>
    <xf numFmtId="44" fontId="15" fillId="0" borderId="4" xfId="0" applyNumberFormat="1" applyFont="1" applyFill="1" applyBorder="1" applyAlignment="1">
      <alignment horizontal="right"/>
    </xf>
    <xf numFmtId="8" fontId="1" fillId="0" borderId="5" xfId="0" applyNumberFormat="1" applyFont="1" applyFill="1" applyBorder="1" applyProtection="1">
      <protection locked="0"/>
    </xf>
    <xf numFmtId="8" fontId="5" fillId="0" borderId="2" xfId="0" applyNumberFormat="1" applyFont="1" applyFill="1" applyBorder="1" applyProtection="1"/>
    <xf numFmtId="8" fontId="1" fillId="4" borderId="4" xfId="0" applyNumberFormat="1" applyFont="1" applyFill="1" applyBorder="1" applyAlignment="1" applyProtection="1"/>
    <xf numFmtId="9" fontId="5" fillId="5" borderId="3" xfId="7" applyFont="1" applyFill="1" applyBorder="1" applyAlignment="1" applyProtection="1">
      <alignment horizontal="center"/>
    </xf>
    <xf numFmtId="167" fontId="1" fillId="6" borderId="4" xfId="3" applyNumberFormat="1" applyFont="1" applyFill="1" applyBorder="1" applyAlignment="1" applyProtection="1">
      <protection locked="0"/>
    </xf>
    <xf numFmtId="8" fontId="1" fillId="6" borderId="4" xfId="3" applyNumberFormat="1" applyFont="1" applyFill="1" applyBorder="1" applyProtection="1">
      <protection locked="0"/>
    </xf>
    <xf numFmtId="8" fontId="1" fillId="6" borderId="4" xfId="0" applyNumberFormat="1" applyFont="1" applyFill="1" applyBorder="1" applyProtection="1">
      <protection locked="0"/>
    </xf>
    <xf numFmtId="8" fontId="1" fillId="6" borderId="4" xfId="0" applyNumberFormat="1" applyFont="1" applyFill="1" applyBorder="1" applyProtection="1"/>
    <xf numFmtId="8" fontId="1" fillId="6" borderId="4" xfId="0" applyNumberFormat="1" applyFont="1" applyFill="1" applyBorder="1" applyAlignment="1" applyProtection="1"/>
    <xf numFmtId="8" fontId="1" fillId="6" borderId="5" xfId="0" applyNumberFormat="1" applyFont="1" applyFill="1" applyBorder="1" applyProtection="1">
      <protection locked="0"/>
    </xf>
    <xf numFmtId="44" fontId="1" fillId="6" borderId="4" xfId="3" applyFont="1" applyFill="1" applyBorder="1" applyProtection="1">
      <protection locked="0"/>
    </xf>
    <xf numFmtId="44" fontId="4" fillId="6" borderId="4" xfId="0" applyNumberFormat="1" applyFont="1" applyFill="1" applyBorder="1" applyProtection="1">
      <protection locked="0"/>
    </xf>
    <xf numFmtId="8" fontId="0" fillId="6" borderId="4" xfId="0" applyNumberFormat="1" applyFont="1" applyFill="1" applyBorder="1" applyAlignment="1" applyProtection="1"/>
    <xf numFmtId="44" fontId="1" fillId="6" borderId="4" xfId="3" applyFont="1" applyFill="1" applyBorder="1" applyAlignment="1" applyProtection="1">
      <alignment wrapText="1"/>
      <protection locked="0"/>
    </xf>
    <xf numFmtId="5" fontId="2" fillId="4" borderId="4" xfId="0" applyFont="1" applyFill="1" applyBorder="1" applyAlignment="1">
      <alignment horizontal="center" wrapText="1"/>
    </xf>
    <xf numFmtId="5" fontId="10" fillId="0" borderId="4" xfId="0" applyFont="1" applyFill="1" applyBorder="1" applyAlignment="1">
      <alignment horizontal="center" wrapText="1"/>
    </xf>
    <xf numFmtId="166" fontId="8" fillId="5" borderId="4" xfId="0" applyNumberFormat="1" applyFont="1" applyFill="1" applyBorder="1" applyAlignment="1">
      <alignment horizontal="center" wrapText="1"/>
    </xf>
    <xf numFmtId="14" fontId="1" fillId="0" borderId="4" xfId="0" applyNumberFormat="1" applyFont="1" applyFill="1" applyBorder="1" applyAlignment="1" applyProtection="1">
      <alignment horizontal="center"/>
    </xf>
    <xf numFmtId="14" fontId="1" fillId="6" borderId="4" xfId="0" applyNumberFormat="1" applyFont="1" applyFill="1" applyBorder="1" applyAlignment="1" applyProtection="1">
      <alignment horizontal="center"/>
    </xf>
    <xf numFmtId="5" fontId="1" fillId="6" borderId="4" xfId="0" applyFont="1" applyFill="1" applyBorder="1" applyAlignment="1" applyProtection="1">
      <alignment horizontal="center"/>
    </xf>
    <xf numFmtId="166" fontId="5" fillId="0" borderId="3" xfId="1" applyNumberFormat="1" applyFont="1" applyFill="1" applyBorder="1" applyAlignment="1" applyProtection="1">
      <alignment horizontal="center"/>
    </xf>
    <xf numFmtId="37" fontId="5" fillId="0" borderId="0" xfId="0" applyNumberFormat="1" applyFont="1" applyFill="1" applyBorder="1" applyAlignment="1" applyProtection="1">
      <alignment horizontal="center"/>
    </xf>
    <xf numFmtId="37" fontId="5" fillId="5" borderId="0" xfId="0" applyNumberFormat="1" applyFont="1" applyFill="1" applyBorder="1" applyAlignment="1" applyProtection="1">
      <alignment horizontal="center"/>
    </xf>
    <xf numFmtId="5" fontId="6" fillId="0" borderId="0" xfId="0" applyFont="1" applyFill="1" applyBorder="1" applyAlignment="1" applyProtection="1">
      <alignment horizontal="center"/>
    </xf>
    <xf numFmtId="5" fontId="6" fillId="5" borderId="0" xfId="0" applyFont="1" applyFill="1" applyAlignment="1" applyProtection="1">
      <alignment horizontal="center"/>
    </xf>
    <xf numFmtId="5" fontId="6" fillId="0" borderId="0" xfId="0" applyFont="1" applyFill="1" applyBorder="1" applyAlignment="1">
      <alignment horizontal="center"/>
    </xf>
    <xf numFmtId="5" fontId="6" fillId="5" borderId="0" xfId="0" applyFont="1" applyFill="1" applyAlignment="1">
      <alignment horizontal="center"/>
    </xf>
    <xf numFmtId="14" fontId="1" fillId="0" borderId="4" xfId="0" applyNumberFormat="1" applyFont="1" applyFill="1" applyBorder="1" applyAlignment="1" applyProtection="1">
      <alignment horizontal="center" vertical="center"/>
    </xf>
    <xf numFmtId="8" fontId="1" fillId="0" borderId="4" xfId="3" applyNumberFormat="1" applyFont="1" applyFill="1" applyBorder="1" applyAlignment="1" applyProtection="1">
      <protection locked="0"/>
    </xf>
    <xf numFmtId="8" fontId="1" fillId="0" borderId="4" xfId="0" applyNumberFormat="1" applyFont="1" applyFill="1" applyBorder="1" applyAlignment="1" applyProtection="1">
      <alignment horizontal="right" wrapText="1"/>
      <protection locked="0"/>
    </xf>
    <xf numFmtId="8" fontId="1" fillId="0" borderId="5" xfId="0" applyNumberFormat="1" applyFont="1" applyFill="1" applyBorder="1" applyAlignment="1" applyProtection="1">
      <protection locked="0"/>
    </xf>
    <xf numFmtId="44" fontId="1" fillId="0" borderId="4" xfId="3" applyFont="1" applyFill="1" applyBorder="1" applyAlignment="1" applyProtection="1">
      <alignment vertical="center" wrapText="1"/>
      <protection locked="0"/>
    </xf>
    <xf numFmtId="44" fontId="1" fillId="0" borderId="4" xfId="3" applyFont="1" applyFill="1" applyBorder="1" applyAlignment="1" applyProtection="1">
      <protection locked="0"/>
    </xf>
    <xf numFmtId="37" fontId="0" fillId="0" borderId="0" xfId="0" applyNumberFormat="1" applyFont="1" applyFill="1" applyAlignment="1" applyProtection="1">
      <alignment vertical="center"/>
    </xf>
    <xf numFmtId="7" fontId="0" fillId="0" borderId="0" xfId="0" applyNumberFormat="1" applyFont="1" applyFill="1" applyAlignment="1">
      <alignment vertical="center"/>
    </xf>
    <xf numFmtId="5" fontId="0" fillId="0" borderId="0" xfId="0" applyFont="1" applyFill="1" applyAlignment="1">
      <alignment vertical="center"/>
    </xf>
    <xf numFmtId="5" fontId="1" fillId="0" borderId="4" xfId="0" applyFont="1" applyFill="1" applyBorder="1" applyAlignment="1" applyProtection="1">
      <alignment vertical="center"/>
    </xf>
    <xf numFmtId="8" fontId="1" fillId="0" borderId="4" xfId="3" applyNumberFormat="1" applyFont="1" applyFill="1" applyBorder="1" applyAlignment="1" applyProtection="1">
      <alignment vertical="center"/>
      <protection locked="0"/>
    </xf>
    <xf numFmtId="8" fontId="1" fillId="0" borderId="4" xfId="0" applyNumberFormat="1" applyFont="1" applyFill="1" applyBorder="1" applyAlignment="1" applyProtection="1">
      <alignment vertical="center"/>
      <protection locked="0"/>
    </xf>
    <xf numFmtId="8" fontId="1" fillId="0" borderId="4" xfId="0" applyNumberFormat="1" applyFont="1" applyFill="1" applyBorder="1" applyAlignment="1" applyProtection="1">
      <alignment vertical="center"/>
    </xf>
    <xf numFmtId="8" fontId="1" fillId="0" borderId="5" xfId="0" applyNumberFormat="1" applyFont="1" applyFill="1" applyBorder="1" applyAlignment="1" applyProtection="1">
      <alignment vertical="center"/>
      <protection locked="0"/>
    </xf>
    <xf numFmtId="44" fontId="1" fillId="0" borderId="4" xfId="3" applyFont="1" applyFill="1" applyBorder="1" applyAlignment="1" applyProtection="1">
      <alignment vertical="center"/>
      <protection locked="0"/>
    </xf>
    <xf numFmtId="5" fontId="1" fillId="0" borderId="4" xfId="0" applyFont="1" applyFill="1" applyBorder="1" applyProtection="1"/>
    <xf numFmtId="44" fontId="1" fillId="0" borderId="4" xfId="3" applyFont="1" applyFill="1" applyBorder="1" applyAlignment="1" applyProtection="1">
      <alignment wrapText="1"/>
      <protection locked="0"/>
    </xf>
    <xf numFmtId="44" fontId="0" fillId="0" borderId="4" xfId="0" applyNumberFormat="1" applyFont="1" applyFill="1" applyBorder="1" applyAlignment="1" applyProtection="1"/>
    <xf numFmtId="37" fontId="19" fillId="0" borderId="0" xfId="0" applyNumberFormat="1" applyFont="1" applyFill="1" applyProtection="1"/>
    <xf numFmtId="7" fontId="19" fillId="0" borderId="0" xfId="0" applyNumberFormat="1" applyFont="1" applyFill="1"/>
    <xf numFmtId="5" fontId="19" fillId="0" borderId="0" xfId="0" applyFont="1" applyFill="1"/>
    <xf numFmtId="8" fontId="1" fillId="0" borderId="4" xfId="0" applyNumberFormat="1" applyFont="1" applyFill="1" applyBorder="1" applyAlignment="1" applyProtection="1">
      <protection locked="0"/>
    </xf>
    <xf numFmtId="44" fontId="1" fillId="0" borderId="4" xfId="3" applyFont="1" applyFill="1" applyBorder="1" applyAlignment="1" applyProtection="1">
      <alignment horizontal="right"/>
      <protection locked="0"/>
    </xf>
    <xf numFmtId="8" fontId="1" fillId="0" borderId="6" xfId="3" applyNumberFormat="1" applyFont="1" applyFill="1" applyBorder="1" applyAlignment="1" applyProtection="1">
      <alignment vertical="center"/>
      <protection locked="0"/>
    </xf>
    <xf numFmtId="8" fontId="1" fillId="0" borderId="3" xfId="0" applyNumberFormat="1" applyFont="1" applyFill="1" applyBorder="1" applyProtection="1">
      <protection locked="0"/>
    </xf>
    <xf numFmtId="8" fontId="1" fillId="0" borderId="7" xfId="3" applyNumberFormat="1" applyFont="1" applyFill="1" applyBorder="1" applyProtection="1">
      <protection locked="0"/>
    </xf>
    <xf numFmtId="5" fontId="0" fillId="0" borderId="0" xfId="0" applyFill="1" applyAlignment="1">
      <alignment vertical="center"/>
    </xf>
    <xf numFmtId="5" fontId="0" fillId="0" borderId="0" xfId="0" applyFont="1" applyFill="1" applyBorder="1"/>
    <xf numFmtId="7" fontId="0" fillId="0" borderId="0" xfId="0" applyNumberFormat="1" applyFont="1" applyFill="1" applyBorder="1"/>
    <xf numFmtId="8" fontId="1" fillId="0" borderId="7" xfId="0" applyNumberFormat="1" applyFont="1" applyFill="1" applyBorder="1" applyProtection="1">
      <protection locked="0"/>
    </xf>
    <xf numFmtId="8" fontId="1" fillId="0" borderId="7" xfId="0" applyNumberFormat="1" applyFont="1" applyFill="1" applyBorder="1" applyProtection="1"/>
    <xf numFmtId="8" fontId="1" fillId="0" borderId="8" xfId="3" applyNumberFormat="1" applyFont="1" applyFill="1" applyBorder="1" applyAlignment="1" applyProtection="1">
      <alignment horizontal="right"/>
      <protection locked="0"/>
    </xf>
    <xf numFmtId="8" fontId="1" fillId="0" borderId="4" xfId="3" applyNumberFormat="1" applyFont="1" applyFill="1" applyBorder="1" applyAlignment="1" applyProtection="1">
      <alignment wrapText="1"/>
      <protection locked="0"/>
    </xf>
    <xf numFmtId="44" fontId="0" fillId="0" borderId="0" xfId="0" applyNumberFormat="1" applyFont="1" applyFill="1"/>
    <xf numFmtId="5" fontId="1" fillId="0" borderId="4" xfId="0" applyFont="1" applyFill="1" applyBorder="1" applyAlignment="1" applyProtection="1">
      <alignment horizontal="left" vertical="center"/>
    </xf>
    <xf numFmtId="7" fontId="4" fillId="0" borderId="4" xfId="0" applyNumberFormat="1" applyFont="1" applyFill="1" applyBorder="1"/>
    <xf numFmtId="8" fontId="1" fillId="0" borderId="5" xfId="0" applyNumberFormat="1" applyFont="1" applyFill="1" applyBorder="1" applyProtection="1"/>
    <xf numFmtId="44" fontId="1" fillId="0" borderId="9" xfId="3" applyFont="1" applyFill="1" applyBorder="1" applyProtection="1">
      <protection locked="0"/>
    </xf>
    <xf numFmtId="8" fontId="1" fillId="0" borderId="6" xfId="3" applyNumberFormat="1" applyFont="1" applyFill="1" applyBorder="1" applyProtection="1">
      <protection locked="0"/>
    </xf>
    <xf numFmtId="8" fontId="1" fillId="0" borderId="6" xfId="0" applyNumberFormat="1" applyFont="1" applyFill="1" applyBorder="1" applyProtection="1">
      <protection locked="0"/>
    </xf>
    <xf numFmtId="8" fontId="1" fillId="0" borderId="10" xfId="0" applyNumberFormat="1" applyFont="1" applyFill="1" applyBorder="1" applyProtection="1">
      <protection locked="0"/>
    </xf>
    <xf numFmtId="7" fontId="5" fillId="4" borderId="4" xfId="0" applyNumberFormat="1" applyFont="1" applyFill="1" applyBorder="1" applyProtection="1"/>
    <xf numFmtId="5" fontId="5" fillId="4" borderId="4" xfId="0" applyFont="1" applyFill="1" applyBorder="1" applyProtection="1"/>
    <xf numFmtId="165" fontId="5" fillId="4" borderId="4" xfId="7" applyNumberFormat="1" applyFont="1" applyFill="1" applyBorder="1" applyProtection="1"/>
    <xf numFmtId="5" fontId="6" fillId="4" borderId="4" xfId="0" applyFont="1" applyFill="1" applyBorder="1" applyProtection="1"/>
    <xf numFmtId="5" fontId="6" fillId="4" borderId="4" xfId="0" applyFont="1" applyFill="1" applyBorder="1"/>
    <xf numFmtId="44" fontId="4" fillId="3" borderId="4" xfId="0" applyNumberFormat="1" applyFont="1" applyFill="1" applyBorder="1" applyAlignment="1" applyProtection="1">
      <protection locked="0"/>
    </xf>
    <xf numFmtId="44" fontId="4" fillId="3" borderId="4" xfId="0" applyNumberFormat="1" applyFont="1" applyFill="1" applyBorder="1" applyAlignment="1" applyProtection="1">
      <alignment vertical="center"/>
      <protection locked="0"/>
    </xf>
    <xf numFmtId="44" fontId="0" fillId="3" borderId="4" xfId="0" applyNumberFormat="1" applyFont="1" applyFill="1" applyBorder="1" applyProtection="1">
      <protection locked="0"/>
    </xf>
    <xf numFmtId="44" fontId="5" fillId="3" borderId="4" xfId="0" applyNumberFormat="1" applyFont="1" applyFill="1" applyBorder="1" applyProtection="1"/>
    <xf numFmtId="5" fontId="15" fillId="3" borderId="4" xfId="0" applyFont="1" applyFill="1" applyBorder="1" applyAlignment="1">
      <alignment horizontal="right"/>
    </xf>
    <xf numFmtId="167" fontId="6" fillId="3" borderId="4" xfId="0" applyNumberFormat="1" applyFont="1" applyFill="1" applyBorder="1"/>
    <xf numFmtId="167" fontId="6" fillId="3" borderId="4" xfId="7" applyNumberFormat="1" applyFont="1" applyFill="1" applyBorder="1"/>
    <xf numFmtId="166" fontId="5" fillId="0" borderId="3" xfId="1" applyNumberFormat="1" applyFont="1" applyFill="1" applyBorder="1" applyProtection="1"/>
    <xf numFmtId="37" fontId="5" fillId="0" borderId="0" xfId="0" applyNumberFormat="1" applyFont="1" applyFill="1" applyBorder="1" applyAlignment="1" applyProtection="1">
      <alignment horizontal="right"/>
    </xf>
    <xf numFmtId="5" fontId="1" fillId="0" borderId="4" xfId="0" applyFont="1" applyFill="1" applyBorder="1" applyAlignment="1" applyProtection="1"/>
    <xf numFmtId="5" fontId="0" fillId="0" borderId="4" xfId="0" applyFont="1" applyFill="1" applyBorder="1" applyAlignment="1">
      <alignment vertical="center"/>
    </xf>
    <xf numFmtId="5" fontId="1" fillId="5" borderId="4" xfId="0" applyFont="1" applyFill="1" applyBorder="1" applyAlignment="1" applyProtection="1">
      <alignment vertical="center"/>
    </xf>
    <xf numFmtId="5" fontId="1" fillId="5" borderId="4" xfId="0" applyFont="1" applyFill="1" applyBorder="1" applyProtection="1"/>
    <xf numFmtId="5" fontId="1" fillId="0" borderId="4" xfId="0" applyFont="1" applyFill="1" applyBorder="1" applyAlignment="1" applyProtection="1">
      <alignment horizontal="left" wrapText="1"/>
    </xf>
    <xf numFmtId="5" fontId="1" fillId="4" borderId="4" xfId="0" applyFont="1" applyFill="1" applyBorder="1" applyProtection="1"/>
    <xf numFmtId="5" fontId="4" fillId="0" borderId="0" xfId="0" applyFont="1" applyFill="1" applyBorder="1" applyProtection="1"/>
    <xf numFmtId="5" fontId="4" fillId="0" borderId="0" xfId="0" applyFont="1" applyFill="1" applyBorder="1"/>
    <xf numFmtId="5" fontId="20" fillId="0" borderId="0" xfId="0" applyFont="1" applyAlignment="1">
      <alignment vertical="center"/>
    </xf>
    <xf numFmtId="5" fontId="20" fillId="0" borderId="0" xfId="0" applyFont="1" applyAlignment="1">
      <alignment vertical="center" wrapText="1"/>
    </xf>
    <xf numFmtId="5" fontId="3" fillId="0" borderId="4" xfId="5" applyNumberFormat="1" applyFill="1" applyBorder="1" applyAlignment="1" applyProtection="1"/>
    <xf numFmtId="5" fontId="3" fillId="5" borderId="4" xfId="5" applyNumberFormat="1" applyFill="1" applyBorder="1" applyAlignment="1" applyProtection="1">
      <alignment vertical="center"/>
    </xf>
    <xf numFmtId="5" fontId="3" fillId="5" borderId="4" xfId="5" applyNumberFormat="1" applyFill="1" applyBorder="1" applyAlignment="1" applyProtection="1"/>
    <xf numFmtId="14" fontId="1" fillId="7" borderId="4" xfId="0" applyNumberFormat="1" applyFont="1" applyFill="1" applyBorder="1" applyAlignment="1" applyProtection="1">
      <alignment horizontal="center"/>
    </xf>
    <xf numFmtId="167" fontId="1" fillId="7" borderId="4" xfId="3" applyNumberFormat="1" applyFont="1" applyFill="1" applyBorder="1" applyAlignment="1" applyProtection="1">
      <protection locked="0"/>
    </xf>
    <xf numFmtId="8" fontId="1" fillId="7" borderId="4" xfId="3" applyNumberFormat="1" applyFont="1" applyFill="1" applyBorder="1" applyProtection="1">
      <protection locked="0"/>
    </xf>
    <xf numFmtId="8" fontId="1" fillId="7" borderId="4" xfId="0" applyNumberFormat="1" applyFont="1" applyFill="1" applyBorder="1" applyProtection="1">
      <protection locked="0"/>
    </xf>
    <xf numFmtId="8" fontId="1" fillId="7" borderId="4" xfId="0" applyNumberFormat="1" applyFont="1" applyFill="1" applyBorder="1" applyProtection="1"/>
    <xf numFmtId="8" fontId="1" fillId="7" borderId="4" xfId="0" applyNumberFormat="1" applyFont="1" applyFill="1" applyBorder="1" applyAlignment="1" applyProtection="1"/>
    <xf numFmtId="8" fontId="1" fillId="7" borderId="5" xfId="0" applyNumberFormat="1" applyFont="1" applyFill="1" applyBorder="1" applyProtection="1">
      <protection locked="0"/>
    </xf>
    <xf numFmtId="44" fontId="1" fillId="7" borderId="4" xfId="3" applyFont="1" applyFill="1" applyBorder="1" applyAlignment="1" applyProtection="1">
      <alignment wrapText="1"/>
      <protection locked="0"/>
    </xf>
    <xf numFmtId="44" fontId="1" fillId="7" borderId="4" xfId="3" applyFont="1" applyFill="1" applyBorder="1" applyProtection="1">
      <protection locked="0"/>
    </xf>
    <xf numFmtId="44" fontId="4" fillId="7" borderId="4" xfId="0" applyNumberFormat="1" applyFont="1" applyFill="1" applyBorder="1" applyProtection="1">
      <protection locked="0"/>
    </xf>
    <xf numFmtId="8" fontId="0" fillId="7" borderId="4" xfId="0" applyNumberFormat="1" applyFont="1" applyFill="1" applyBorder="1" applyAlignment="1" applyProtection="1"/>
    <xf numFmtId="5" fontId="3" fillId="0" borderId="0" xfId="5" applyNumberFormat="1" applyAlignment="1" applyProtection="1"/>
    <xf numFmtId="5" fontId="1" fillId="8" borderId="4" xfId="0" applyFont="1" applyFill="1" applyBorder="1" applyAlignment="1" applyProtection="1">
      <alignment horizontal="left"/>
    </xf>
    <xf numFmtId="167" fontId="1" fillId="4" borderId="4" xfId="3" applyNumberFormat="1" applyFont="1" applyFill="1" applyBorder="1" applyAlignment="1" applyProtection="1">
      <protection locked="0"/>
    </xf>
    <xf numFmtId="14" fontId="1" fillId="8" borderId="4" xfId="0" applyNumberFormat="1" applyFont="1" applyFill="1" applyBorder="1" applyAlignment="1" applyProtection="1">
      <alignment horizontal="center"/>
    </xf>
    <xf numFmtId="5" fontId="1" fillId="7" borderId="4" xfId="0" applyFont="1" applyFill="1" applyBorder="1" applyAlignment="1" applyProtection="1">
      <alignment horizontal="left"/>
    </xf>
    <xf numFmtId="5" fontId="3" fillId="0" borderId="4" xfId="5" applyNumberFormat="1" applyFill="1" applyBorder="1" applyAlignment="1" applyProtection="1">
      <alignment horizontal="left"/>
    </xf>
    <xf numFmtId="5" fontId="1" fillId="9" borderId="4" xfId="0" applyFont="1" applyFill="1" applyBorder="1" applyProtection="1"/>
    <xf numFmtId="14" fontId="1" fillId="9" borderId="4" xfId="0" applyNumberFormat="1" applyFont="1" applyFill="1" applyBorder="1" applyAlignment="1" applyProtection="1">
      <alignment horizontal="center"/>
    </xf>
    <xf numFmtId="5" fontId="3" fillId="0" borderId="9" xfId="5" applyNumberFormat="1" applyFill="1" applyBorder="1" applyAlignment="1" applyProtection="1"/>
    <xf numFmtId="5" fontId="1" fillId="9" borderId="4" xfId="0" applyFont="1" applyFill="1" applyBorder="1" applyAlignment="1" applyProtection="1">
      <alignment horizontal="left"/>
    </xf>
    <xf numFmtId="5" fontId="3" fillId="0" borderId="0" xfId="5" applyNumberFormat="1" applyFill="1" applyAlignment="1" applyProtection="1"/>
    <xf numFmtId="5" fontId="3" fillId="0" borderId="4" xfId="5" applyNumberFormat="1" applyFill="1" applyBorder="1" applyAlignment="1" applyProtection="1">
      <alignment vertical="center"/>
    </xf>
    <xf numFmtId="167" fontId="2" fillId="10" borderId="4" xfId="0" applyNumberFormat="1" applyFont="1" applyFill="1" applyBorder="1" applyAlignment="1">
      <alignment horizontal="center" wrapText="1"/>
    </xf>
    <xf numFmtId="8" fontId="1" fillId="0" borderId="3" xfId="0" applyNumberFormat="1" applyFont="1" applyFill="1" applyBorder="1" applyAlignment="1" applyProtection="1">
      <alignment vertical="center" wrapText="1"/>
      <protection locked="0"/>
    </xf>
    <xf numFmtId="5" fontId="1" fillId="11" borderId="4" xfId="0" applyFont="1" applyFill="1" applyBorder="1" applyAlignment="1" applyProtection="1"/>
    <xf numFmtId="5" fontId="1" fillId="11" borderId="4" xfId="0" applyFont="1" applyFill="1" applyBorder="1" applyProtection="1"/>
    <xf numFmtId="5" fontId="1" fillId="11" borderId="4" xfId="0" applyFont="1" applyFill="1" applyBorder="1" applyAlignment="1" applyProtection="1">
      <alignment vertical="center"/>
    </xf>
    <xf numFmtId="8" fontId="1" fillId="9" borderId="4" xfId="3" applyNumberFormat="1" applyFont="1" applyFill="1" applyBorder="1" applyAlignment="1" applyProtection="1">
      <alignment vertical="center"/>
      <protection locked="0"/>
    </xf>
    <xf numFmtId="8" fontId="1" fillId="9" borderId="4" xfId="0" applyNumberFormat="1" applyFont="1" applyFill="1" applyBorder="1" applyAlignment="1" applyProtection="1">
      <alignment vertical="center"/>
      <protection locked="0"/>
    </xf>
    <xf numFmtId="8" fontId="1" fillId="9" borderId="4" xfId="0" applyNumberFormat="1" applyFont="1" applyFill="1" applyBorder="1" applyAlignment="1" applyProtection="1">
      <alignment vertical="center"/>
    </xf>
    <xf numFmtId="8" fontId="1" fillId="9" borderId="4" xfId="0" applyNumberFormat="1" applyFont="1" applyFill="1" applyBorder="1" applyAlignment="1" applyProtection="1"/>
    <xf numFmtId="8" fontId="1" fillId="9" borderId="5" xfId="0" applyNumberFormat="1" applyFont="1" applyFill="1" applyBorder="1" applyAlignment="1" applyProtection="1">
      <alignment vertical="center"/>
      <protection locked="0"/>
    </xf>
    <xf numFmtId="14" fontId="1" fillId="9" borderId="4" xfId="0" applyNumberFormat="1" applyFont="1" applyFill="1" applyBorder="1" applyAlignment="1" applyProtection="1">
      <alignment horizontal="center" vertical="center"/>
    </xf>
    <xf numFmtId="5" fontId="3" fillId="5" borderId="4" xfId="5" applyNumberFormat="1" applyFill="1" applyBorder="1" applyAlignment="1" applyProtection="1">
      <alignment wrapText="1"/>
    </xf>
    <xf numFmtId="8" fontId="1" fillId="12" borderId="4" xfId="0" applyNumberFormat="1" applyFont="1" applyFill="1" applyBorder="1" applyAlignment="1" applyProtection="1">
      <alignment vertical="center" wrapText="1"/>
      <protection locked="0"/>
    </xf>
    <xf numFmtId="8" fontId="1" fillId="12" borderId="4" xfId="0" applyNumberFormat="1" applyFont="1" applyFill="1" applyBorder="1" applyProtection="1">
      <protection locked="0"/>
    </xf>
    <xf numFmtId="5" fontId="1" fillId="11" borderId="4" xfId="0" applyFont="1" applyFill="1" applyBorder="1" applyAlignment="1" applyProtection="1">
      <alignment horizontal="left" vertical="center"/>
    </xf>
    <xf numFmtId="14" fontId="1" fillId="13" borderId="4" xfId="0" applyNumberFormat="1" applyFont="1" applyFill="1" applyBorder="1" applyAlignment="1" applyProtection="1">
      <alignment horizontal="center"/>
    </xf>
    <xf numFmtId="5" fontId="1" fillId="12" borderId="4" xfId="0" applyFont="1" applyFill="1" applyBorder="1" applyProtection="1"/>
    <xf numFmtId="8" fontId="1" fillId="12" borderId="4" xfId="0" applyNumberFormat="1" applyFont="1" applyFill="1" applyBorder="1" applyAlignment="1" applyProtection="1">
      <alignment vertical="center"/>
      <protection locked="0"/>
    </xf>
    <xf numFmtId="14" fontId="1" fillId="14" borderId="4" xfId="0" applyNumberFormat="1" applyFont="1" applyFill="1" applyBorder="1" applyAlignment="1" applyProtection="1">
      <alignment horizontal="center"/>
    </xf>
    <xf numFmtId="5" fontId="1" fillId="11" borderId="4" xfId="0" applyFont="1" applyFill="1" applyBorder="1" applyAlignment="1" applyProtection="1">
      <alignment horizontal="left"/>
    </xf>
    <xf numFmtId="5" fontId="0" fillId="11" borderId="4" xfId="0" applyFont="1" applyFill="1" applyBorder="1" applyAlignment="1">
      <alignment vertical="center"/>
    </xf>
    <xf numFmtId="5" fontId="21" fillId="11" borderId="4" xfId="0" applyFont="1" applyFill="1" applyBorder="1" applyProtection="1"/>
    <xf numFmtId="8" fontId="1" fillId="0" borderId="8" xfId="0" applyNumberFormat="1" applyFont="1" applyFill="1" applyBorder="1" applyProtection="1"/>
    <xf numFmtId="5" fontId="1" fillId="11" borderId="4" xfId="0" applyFont="1" applyFill="1" applyBorder="1" applyAlignment="1" applyProtection="1">
      <alignment horizontal="left" wrapText="1"/>
    </xf>
    <xf numFmtId="5" fontId="1" fillId="11" borderId="3" xfId="0" applyFont="1" applyFill="1" applyBorder="1" applyAlignment="1" applyProtection="1"/>
    <xf numFmtId="5" fontId="1" fillId="11" borderId="3" xfId="0" applyFont="1" applyFill="1" applyBorder="1" applyAlignment="1" applyProtection="1">
      <alignment vertical="center"/>
    </xf>
    <xf numFmtId="5" fontId="0" fillId="11" borderId="3" xfId="0" applyFont="1" applyFill="1" applyBorder="1" applyAlignment="1">
      <alignment vertical="center"/>
    </xf>
    <xf numFmtId="5" fontId="1" fillId="11" borderId="3" xfId="0" applyFont="1" applyFill="1" applyBorder="1" applyProtection="1"/>
    <xf numFmtId="5" fontId="1" fillId="0" borderId="3" xfId="0" applyFont="1" applyFill="1" applyBorder="1" applyProtection="1"/>
    <xf numFmtId="5" fontId="1" fillId="9" borderId="3" xfId="0" applyFont="1" applyFill="1" applyBorder="1" applyProtection="1"/>
    <xf numFmtId="5" fontId="21" fillId="11" borderId="3" xfId="0" applyFont="1" applyFill="1" applyBorder="1" applyProtection="1"/>
    <xf numFmtId="5" fontId="1" fillId="0" borderId="3" xfId="0" applyFont="1" applyFill="1" applyBorder="1" applyAlignment="1" applyProtection="1">
      <alignment vertical="center"/>
    </xf>
    <xf numFmtId="5" fontId="1" fillId="11" borderId="3" xfId="0" applyFont="1" applyFill="1" applyBorder="1" applyAlignment="1" applyProtection="1">
      <alignment horizontal="left"/>
    </xf>
    <xf numFmtId="5" fontId="1" fillId="9" borderId="3" xfId="0" applyFont="1" applyFill="1" applyBorder="1" applyAlignment="1" applyProtection="1">
      <alignment horizontal="left"/>
    </xf>
    <xf numFmtId="5" fontId="1" fillId="0" borderId="3" xfId="0" applyFont="1" applyFill="1" applyBorder="1" applyAlignment="1" applyProtection="1">
      <alignment horizontal="left"/>
    </xf>
    <xf numFmtId="5" fontId="1" fillId="11" borderId="3" xfId="0" applyFont="1" applyFill="1" applyBorder="1" applyAlignment="1" applyProtection="1">
      <alignment horizontal="left" wrapText="1"/>
    </xf>
    <xf numFmtId="5" fontId="1" fillId="0" borderId="3" xfId="0" applyFont="1" applyFill="1" applyBorder="1" applyAlignment="1" applyProtection="1">
      <alignment horizontal="left" wrapText="1"/>
    </xf>
    <xf numFmtId="5" fontId="1" fillId="11" borderId="3" xfId="0" applyFont="1" applyFill="1" applyBorder="1" applyAlignment="1" applyProtection="1">
      <alignment horizontal="left" vertical="center"/>
    </xf>
    <xf numFmtId="5" fontId="1" fillId="12" borderId="3" xfId="0" applyFont="1" applyFill="1" applyBorder="1" applyProtection="1"/>
    <xf numFmtId="5" fontId="1" fillId="7" borderId="3" xfId="0" applyFont="1" applyFill="1" applyBorder="1" applyAlignment="1" applyProtection="1">
      <alignment horizontal="left"/>
    </xf>
    <xf numFmtId="8" fontId="0" fillId="0" borderId="5" xfId="0" applyNumberFormat="1" applyFont="1" applyFill="1" applyBorder="1" applyAlignment="1" applyProtection="1"/>
    <xf numFmtId="44" fontId="0" fillId="0" borderId="5" xfId="0" applyNumberFormat="1" applyFont="1" applyFill="1" applyBorder="1" applyAlignment="1" applyProtection="1"/>
    <xf numFmtId="8" fontId="0" fillId="7" borderId="5" xfId="0" applyNumberFormat="1" applyFont="1" applyFill="1" applyBorder="1" applyAlignment="1" applyProtection="1"/>
    <xf numFmtId="8" fontId="0" fillId="6" borderId="5" xfId="0" applyNumberFormat="1" applyFont="1" applyFill="1" applyBorder="1" applyAlignment="1" applyProtection="1"/>
    <xf numFmtId="5" fontId="10" fillId="0" borderId="11" xfId="0" applyFont="1" applyFill="1" applyBorder="1" applyAlignment="1">
      <alignment horizontal="left" wrapText="1"/>
    </xf>
    <xf numFmtId="5" fontId="10" fillId="0" borderId="7" xfId="0" applyFont="1" applyFill="1" applyBorder="1" applyAlignment="1">
      <alignment horizontal="center" wrapText="1"/>
    </xf>
    <xf numFmtId="166" fontId="8" fillId="5" borderId="7" xfId="0" applyNumberFormat="1" applyFont="1" applyFill="1" applyBorder="1" applyAlignment="1">
      <alignment horizontal="center" wrapText="1"/>
    </xf>
    <xf numFmtId="167" fontId="2" fillId="10" borderId="7" xfId="0" applyNumberFormat="1" applyFont="1" applyFill="1" applyBorder="1" applyAlignment="1">
      <alignment horizontal="center" wrapText="1"/>
    </xf>
    <xf numFmtId="167" fontId="2" fillId="0" borderId="7" xfId="0" applyNumberFormat="1" applyFont="1" applyFill="1" applyBorder="1" applyAlignment="1">
      <alignment horizontal="center" wrapText="1"/>
    </xf>
    <xf numFmtId="5" fontId="2" fillId="2" borderId="7" xfId="0" applyFont="1" applyFill="1" applyBorder="1" applyAlignment="1">
      <alignment horizontal="center" wrapText="1"/>
    </xf>
    <xf numFmtId="5" fontId="2" fillId="0" borderId="7" xfId="0" applyFont="1" applyFill="1" applyBorder="1" applyAlignment="1">
      <alignment horizontal="center" wrapText="1"/>
    </xf>
    <xf numFmtId="5" fontId="2" fillId="0" borderId="8" xfId="0" applyFont="1" applyFill="1" applyBorder="1" applyAlignment="1">
      <alignment horizontal="center" wrapText="1"/>
    </xf>
    <xf numFmtId="5" fontId="2" fillId="4" borderId="7" xfId="0" applyFont="1" applyFill="1" applyBorder="1" applyAlignment="1">
      <alignment horizontal="center" wrapText="1"/>
    </xf>
    <xf numFmtId="5" fontId="2" fillId="0" borderId="7" xfId="0" applyFont="1" applyFill="1" applyBorder="1" applyAlignment="1">
      <alignment horizontal="center" vertical="center" wrapText="1"/>
    </xf>
    <xf numFmtId="5" fontId="9" fillId="3" borderId="7" xfId="0" applyFont="1" applyFill="1" applyBorder="1" applyAlignment="1">
      <alignment horizontal="center" vertical="center" wrapText="1"/>
    </xf>
    <xf numFmtId="44" fontId="2" fillId="0" borderId="8" xfId="0" applyNumberFormat="1" applyFont="1" applyFill="1" applyBorder="1" applyAlignment="1">
      <alignment horizontal="center" vertical="center" wrapText="1"/>
    </xf>
    <xf numFmtId="166" fontId="5" fillId="0" borderId="7" xfId="1" applyNumberFormat="1" applyFont="1" applyFill="1" applyBorder="1" applyProtection="1"/>
    <xf numFmtId="166" fontId="5" fillId="0" borderId="11" xfId="1" applyNumberFormat="1" applyFont="1" applyFill="1" applyBorder="1" applyProtection="1"/>
    <xf numFmtId="166" fontId="5" fillId="0" borderId="11" xfId="1" applyNumberFormat="1" applyFont="1" applyFill="1" applyBorder="1" applyAlignment="1" applyProtection="1">
      <alignment horizontal="center"/>
    </xf>
    <xf numFmtId="9" fontId="5" fillId="5" borderId="11" xfId="7" applyFont="1" applyFill="1" applyBorder="1" applyAlignment="1" applyProtection="1">
      <alignment horizontal="center"/>
    </xf>
    <xf numFmtId="167" fontId="5" fillId="0" borderId="8" xfId="3" applyNumberFormat="1" applyFont="1" applyFill="1" applyBorder="1" applyProtection="1"/>
    <xf numFmtId="167" fontId="5" fillId="0" borderId="12" xfId="3" applyNumberFormat="1" applyFont="1" applyFill="1" applyBorder="1" applyProtection="1"/>
    <xf numFmtId="7" fontId="5" fillId="0" borderId="12" xfId="0" applyNumberFormat="1" applyFont="1" applyFill="1" applyBorder="1" applyProtection="1"/>
    <xf numFmtId="167" fontId="5" fillId="0" borderId="12" xfId="0" applyNumberFormat="1" applyFont="1" applyFill="1" applyBorder="1" applyProtection="1"/>
    <xf numFmtId="8" fontId="5" fillId="0" borderId="12" xfId="0" applyNumberFormat="1" applyFont="1" applyFill="1" applyBorder="1" applyProtection="1"/>
    <xf numFmtId="7" fontId="5" fillId="4" borderId="7" xfId="0" applyNumberFormat="1" applyFont="1" applyFill="1" applyBorder="1" applyProtection="1"/>
    <xf numFmtId="166" fontId="5" fillId="0" borderId="7" xfId="1" applyNumberFormat="1" applyFont="1" applyFill="1" applyBorder="1" applyAlignment="1" applyProtection="1">
      <alignment horizontal="center" wrapText="1"/>
    </xf>
    <xf numFmtId="44" fontId="5" fillId="0" borderId="7" xfId="0" applyNumberFormat="1" applyFont="1" applyFill="1" applyBorder="1" applyProtection="1"/>
    <xf numFmtId="5" fontId="6" fillId="0" borderId="0" xfId="0" applyFont="1" applyFill="1" applyBorder="1" applyProtection="1"/>
    <xf numFmtId="5" fontId="6" fillId="0" borderId="0" xfId="0" applyFont="1" applyFill="1" applyBorder="1"/>
    <xf numFmtId="5" fontId="1" fillId="0" borderId="3" xfId="0" applyFont="1" applyFill="1" applyBorder="1" applyAlignment="1" applyProtection="1"/>
    <xf numFmtId="5" fontId="0" fillId="0" borderId="3" xfId="0" applyFont="1" applyFill="1" applyBorder="1" applyAlignment="1">
      <alignment vertical="center"/>
    </xf>
    <xf numFmtId="5" fontId="21" fillId="0" borderId="3" xfId="0" applyFont="1" applyFill="1" applyBorder="1" applyProtection="1"/>
    <xf numFmtId="5" fontId="1" fillId="0" borderId="3" xfId="0" applyFont="1" applyFill="1" applyBorder="1" applyAlignment="1" applyProtection="1">
      <alignment horizontal="left" vertical="center"/>
    </xf>
    <xf numFmtId="44" fontId="5" fillId="3" borderId="7" xfId="3" applyFont="1" applyFill="1" applyBorder="1" applyProtection="1"/>
    <xf numFmtId="5" fontId="15" fillId="0" borderId="0" xfId="0" applyFont="1"/>
    <xf numFmtId="44" fontId="0" fillId="0" borderId="0" xfId="0" applyNumberFormat="1"/>
    <xf numFmtId="44" fontId="15" fillId="0" borderId="0" xfId="0" applyNumberFormat="1" applyFont="1"/>
    <xf numFmtId="165" fontId="0" fillId="0" borderId="0" xfId="7" applyNumberFormat="1" applyFont="1"/>
    <xf numFmtId="37" fontId="5" fillId="0" borderId="0" xfId="0" applyNumberFormat="1" applyFont="1" applyFill="1" applyBorder="1" applyAlignment="1" applyProtection="1">
      <alignment horizontal="left"/>
    </xf>
    <xf numFmtId="5" fontId="6" fillId="0" borderId="0" xfId="0" applyFont="1" applyFill="1" applyAlignment="1">
      <alignment horizontal="left"/>
    </xf>
  </cellXfs>
  <cellStyles count="9">
    <cellStyle name="Comma" xfId="1" builtinId="3"/>
    <cellStyle name="Comma 2" xfId="2"/>
    <cellStyle name="Currency" xfId="3" builtinId="4"/>
    <cellStyle name="Currency 2" xfId="4"/>
    <cellStyle name="Hyperlink" xfId="5" builtinId="8"/>
    <cellStyle name="Normal" xfId="0" builtinId="0"/>
    <cellStyle name="Normal 2" xfId="6"/>
    <cellStyle name="Percent" xfId="7" builtinId="5"/>
    <cellStyle name="Percent 2" xfId="8"/>
  </cellStyles>
  <dxfs count="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MT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MT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theme="9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2" formatCode="&quot;$&quot;#,##0.00_);[Red]\(&quot;$&quot;#,##0.00\)"/>
      <fill>
        <patternFill patternType="solid">
          <fgColor indexed="64"/>
          <bgColor theme="2" tint="-9.9978637043366805E-2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7" formatCode="&quot;$&quot;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protection locked="0" hidden="0"/>
    </dxf>
    <dxf>
      <border outline="0">
        <bottom style="thin">
          <color indexed="64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4"/>
        <color auto="1"/>
        <name val="Arial MT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E911 Funds CY 2017</a:t>
            </a:r>
          </a:p>
        </c:rich>
      </c:tx>
      <c:layout>
        <c:manualLayout>
          <c:xMode val="edge"/>
          <c:yMode val="edge"/>
          <c:x val="0.40263769354412093"/>
          <c:y val="4.219231216787557E-2"/>
        </c:manualLayout>
      </c:layout>
      <c:overlay val="0"/>
      <c:spPr>
        <a:noFill/>
        <a:ln w="25400">
          <a:noFill/>
        </a:ln>
      </c:spPr>
    </c:title>
    <c:autoTitleDeleted val="0"/>
    <c:view3D>
      <c:rotX val="17"/>
      <c:hPercent val="70"/>
      <c:rotY val="44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8468738822302652"/>
          <c:y val="0.120886818142467"/>
          <c:w val="0.80858932154787233"/>
          <c:h val="0.67898096190018964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534800430558202E-2"/>
                  <c:y val="5.1891061840019532E-3"/>
                </c:manualLayout>
              </c:layout>
              <c:numFmt formatCode="\$#,##0_);\(\$#,##0\)" sourceLinked="0"/>
              <c:spPr>
                <a:noFill/>
                <a:ln w="25400">
                  <a:noFill/>
                </a:ln>
              </c:spPr>
              <c:txPr>
                <a:bodyPr rot="-4500000" vert="horz"/>
                <a:lstStyle/>
                <a:p>
                  <a:pPr algn="l">
                    <a:defRPr sz="1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DDC-411A-8995-8F555F000BC9}"/>
                </c:ext>
              </c:extLst>
            </c:dLbl>
            <c:dLbl>
              <c:idx val="1"/>
              <c:layout>
                <c:manualLayout>
                  <c:x val="1.3157555756056124E-2"/>
                  <c:y val="8.9359874394791803E-4"/>
                </c:manualLayout>
              </c:layout>
              <c:numFmt formatCode="\$#,##0_);\(\$#,##0\)" sourceLinked="0"/>
              <c:spPr>
                <a:noFill/>
                <a:ln w="25400">
                  <a:noFill/>
                </a:ln>
              </c:spPr>
              <c:txPr>
                <a:bodyPr rot="-4500000" vert="horz"/>
                <a:lstStyle/>
                <a:p>
                  <a:pPr algn="l">
                    <a:defRPr sz="1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DC-411A-8995-8F555F000BC9}"/>
                </c:ext>
              </c:extLst>
            </c:dLbl>
            <c:dLbl>
              <c:idx val="2"/>
              <c:layout>
                <c:manualLayout>
                  <c:x val="1.5482565721498434E-2"/>
                  <c:y val="4.2244872470994935E-3"/>
                </c:manualLayout>
              </c:layout>
              <c:numFmt formatCode="\$#,##0_);\(\$#,##0\)" sourceLinked="0"/>
              <c:spPr>
                <a:noFill/>
                <a:ln w="25400">
                  <a:noFill/>
                </a:ln>
              </c:spPr>
              <c:txPr>
                <a:bodyPr rot="-4500000" vert="horz"/>
                <a:lstStyle/>
                <a:p>
                  <a:pPr algn="l">
                    <a:defRPr sz="1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DDC-411A-8995-8F555F000BC9}"/>
                </c:ext>
              </c:extLst>
            </c:dLbl>
            <c:dLbl>
              <c:idx val="3"/>
              <c:layout>
                <c:manualLayout>
                  <c:x val="1.512845607844304E-2"/>
                  <c:y val="6.8035606347537402E-3"/>
                </c:manualLayout>
              </c:layout>
              <c:numFmt formatCode="\$#,##0_);\(\$#,##0\)" sourceLinked="0"/>
              <c:spPr>
                <a:noFill/>
                <a:ln w="25400">
                  <a:noFill/>
                </a:ln>
              </c:spPr>
              <c:txPr>
                <a:bodyPr rot="-4500000" vert="horz"/>
                <a:lstStyle/>
                <a:p>
                  <a:pPr algn="l">
                    <a:defRPr sz="1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DC-411A-8995-8F555F000BC9}"/>
                </c:ext>
              </c:extLst>
            </c:dLbl>
            <c:dLbl>
              <c:idx val="4"/>
              <c:layout>
                <c:manualLayout>
                  <c:x val="1.0543394822386727E-2"/>
                  <c:y val="3.9416537826336027E-3"/>
                </c:manualLayout>
              </c:layout>
              <c:numFmt formatCode="\$#,##0_);\(\$#,##0\)" sourceLinked="0"/>
              <c:spPr>
                <a:noFill/>
                <a:ln w="25400">
                  <a:noFill/>
                </a:ln>
              </c:spPr>
              <c:txPr>
                <a:bodyPr rot="-4500000" vert="horz"/>
                <a:lstStyle/>
                <a:p>
                  <a:pPr algn="l">
                    <a:defRPr sz="1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DDC-411A-8995-8F555F000BC9}"/>
                </c:ext>
              </c:extLst>
            </c:dLbl>
            <c:dLbl>
              <c:idx val="5"/>
              <c:layout>
                <c:manualLayout>
                  <c:x val="1.4376068584497984E-2"/>
                  <c:y val="-1.8601411817336284E-2"/>
                </c:manualLayout>
              </c:layout>
              <c:numFmt formatCode="\$#,##0_);\(\$#,##0\)" sourceLinked="0"/>
              <c:spPr>
                <a:noFill/>
                <a:ln w="25400">
                  <a:noFill/>
                </a:ln>
              </c:spPr>
              <c:txPr>
                <a:bodyPr rot="-4500000" vert="horz"/>
                <a:lstStyle/>
                <a:p>
                  <a:pPr algn="l">
                    <a:defRPr sz="1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DDC-411A-8995-8F555F000BC9}"/>
                </c:ext>
              </c:extLst>
            </c:dLbl>
            <c:dLbl>
              <c:idx val="6"/>
              <c:layout>
                <c:manualLayout>
                  <c:x val="1.1387170395292967E-2"/>
                  <c:y val="-1.9098130488468324E-3"/>
                </c:manualLayout>
              </c:layout>
              <c:numFmt formatCode="\$#,##0_);\(\$#,##0\)" sourceLinked="0"/>
              <c:spPr>
                <a:noFill/>
                <a:ln w="25400">
                  <a:noFill/>
                </a:ln>
              </c:spPr>
              <c:txPr>
                <a:bodyPr rot="-4500000" vert="horz"/>
                <a:lstStyle/>
                <a:p>
                  <a:pPr algn="l">
                    <a:defRPr sz="1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DDC-411A-8995-8F555F000BC9}"/>
                </c:ext>
              </c:extLst>
            </c:dLbl>
            <c:dLbl>
              <c:idx val="7"/>
              <c:layout>
                <c:manualLayout>
                  <c:x val="1.4137050470271624E-2"/>
                  <c:y val="6.0855457576205344E-3"/>
                </c:manualLayout>
              </c:layout>
              <c:numFmt formatCode="\$#,##0_);\(\$#,##0\)" sourceLinked="0"/>
              <c:spPr>
                <a:noFill/>
                <a:ln w="25400">
                  <a:noFill/>
                </a:ln>
              </c:spPr>
              <c:txPr>
                <a:bodyPr rot="-4500000" vert="horz"/>
                <a:lstStyle/>
                <a:p>
                  <a:pPr algn="l">
                    <a:defRPr sz="1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DDC-411A-8995-8F555F000BC9}"/>
                </c:ext>
              </c:extLst>
            </c:dLbl>
            <c:dLbl>
              <c:idx val="8"/>
              <c:layout>
                <c:manualLayout>
                  <c:x val="1.6462060435713879E-2"/>
                  <c:y val="1.0765279216828832E-2"/>
                </c:manualLayout>
              </c:layout>
              <c:numFmt formatCode="\$#,##0_);\(\$#,##0\)" sourceLinked="0"/>
              <c:spPr>
                <a:noFill/>
                <a:ln w="25400">
                  <a:noFill/>
                </a:ln>
              </c:spPr>
              <c:txPr>
                <a:bodyPr rot="-4500000" vert="horz"/>
                <a:lstStyle/>
                <a:p>
                  <a:pPr algn="l">
                    <a:defRPr sz="1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DDC-411A-8995-8F555F000BC9}"/>
                </c:ext>
              </c:extLst>
            </c:dLbl>
            <c:dLbl>
              <c:idx val="9"/>
              <c:layout>
                <c:manualLayout>
                  <c:x val="2.0954286320560653E-2"/>
                  <c:y val="-7.5409463767598991E-3"/>
                </c:manualLayout>
              </c:layout>
              <c:numFmt formatCode="\$#,##0_);\(\$#,##0\)" sourceLinked="0"/>
              <c:spPr>
                <a:noFill/>
                <a:ln w="25400">
                  <a:noFill/>
                </a:ln>
              </c:spPr>
              <c:txPr>
                <a:bodyPr rot="-4500000" vert="horz"/>
                <a:lstStyle/>
                <a:p>
                  <a:pPr algn="l">
                    <a:defRPr sz="1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DDC-411A-8995-8F555F000BC9}"/>
                </c:ext>
              </c:extLst>
            </c:dLbl>
            <c:numFmt formatCode="\$#,##0_);\(\$#,##0\)" sourceLinked="0"/>
            <c:spPr>
              <a:noFill/>
              <a:ln w="25400">
                <a:noFill/>
              </a:ln>
            </c:spPr>
            <c:txPr>
              <a:bodyPr rot="-4500000" vert="horz" wrap="square" lIns="38100" tIns="19050" rIns="38100" bIns="19050" anchor="ctr">
                <a:spAutoFit/>
              </a:bodyPr>
              <a:lstStyle/>
              <a:p>
                <a:pPr algn="l"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'CY2020 AUDIT (orig)'!$N$134:$W$134</c:f>
              <c:strCache>
                <c:ptCount val="10"/>
                <c:pt idx="0">
                  <c:v>CPE</c:v>
                </c:pt>
                <c:pt idx="1">
                  <c:v>Recorder</c:v>
                </c:pt>
                <c:pt idx="2">
                  <c:v>Radio</c:v>
                </c:pt>
                <c:pt idx="3">
                  <c:v>CAD</c:v>
                </c:pt>
                <c:pt idx="4">
                  <c:v>Misc Network</c:v>
                </c:pt>
                <c:pt idx="5">
                  <c:v>MSAG</c:v>
                </c:pt>
                <c:pt idx="6">
                  <c:v>Training</c:v>
                </c:pt>
                <c:pt idx="7">
                  <c:v>Community Alert</c:v>
                </c:pt>
                <c:pt idx="8">
                  <c:v>Notify &amp; Respond</c:v>
                </c:pt>
                <c:pt idx="9">
                  <c:v>LD Charges</c:v>
                </c:pt>
              </c:strCache>
            </c:strRef>
          </c:cat>
          <c:val>
            <c:numRef>
              <c:f>'CY2020 AUDIT (orig)'!$N$133:$W$133</c:f>
              <c:numCache>
                <c:formatCode>_("$"* #,##0.00_);_("$"* \(#,##0.00\);_("$"* "-"??_);_(@_)</c:formatCode>
                <c:ptCount val="10"/>
                <c:pt idx="0">
                  <c:v>3023160.5100000002</c:v>
                </c:pt>
                <c:pt idx="1">
                  <c:v>819319.55999999994</c:v>
                </c:pt>
                <c:pt idx="2">
                  <c:v>1556991.3800000001</c:v>
                </c:pt>
                <c:pt idx="3">
                  <c:v>5256948.4400000004</c:v>
                </c:pt>
                <c:pt idx="4">
                  <c:v>270530.11000000004</c:v>
                </c:pt>
                <c:pt idx="5">
                  <c:v>595566.55000000005</c:v>
                </c:pt>
                <c:pt idx="6">
                  <c:v>641082.6100000001</c:v>
                </c:pt>
                <c:pt idx="7">
                  <c:v>873302.08</c:v>
                </c:pt>
                <c:pt idx="8">
                  <c:v>739437.41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DDC-411A-8995-8F555F000B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9703800"/>
        <c:axId val="1"/>
        <c:axId val="0"/>
      </c:bar3DChart>
      <c:catAx>
        <c:axId val="209703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\$#,##0_);\(\$#,##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9703800"/>
        <c:crosses val="autoZero"/>
        <c:crossBetween val="between"/>
        <c:minorUnit val="100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E911 Funds CY 2017</a:t>
            </a:r>
          </a:p>
        </c:rich>
      </c:tx>
      <c:layout>
        <c:manualLayout>
          <c:xMode val="edge"/>
          <c:yMode val="edge"/>
          <c:x val="0.3629160711346725"/>
          <c:y val="3.030299843571306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3914421553090335"/>
          <c:y val="0.33131313131313134"/>
          <c:w val="0.312202852614897"/>
          <c:h val="0.39797979797979799"/>
        </c:manualLayout>
      </c:layout>
      <c:pieChart>
        <c:varyColors val="1"/>
        <c:ser>
          <c:idx val="0"/>
          <c:order val="0"/>
          <c:explosion val="12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BA5-44D3-85D1-CBE892CFF39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BA5-44D3-85D1-CBE892CFF39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BA5-44D3-85D1-CBE892CFF39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BA5-44D3-85D1-CBE892CFF39E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CBA5-44D3-85D1-CBE892CFF39E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CBA5-44D3-85D1-CBE892CFF39E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CBA5-44D3-85D1-CBE892CFF39E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CBA5-44D3-85D1-CBE892CFF39E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CBA5-44D3-85D1-CBE892CFF39E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CBA5-44D3-85D1-CBE892CFF39E}"/>
              </c:ext>
            </c:extLst>
          </c:dPt>
          <c:dLbls>
            <c:dLbl>
              <c:idx val="0"/>
              <c:layout>
                <c:manualLayout>
                  <c:x val="2.1883603915813989E-2"/>
                  <c:y val="-5.2876897100300406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BA5-44D3-85D1-CBE892CFF39E}"/>
                </c:ext>
              </c:extLst>
            </c:dLbl>
            <c:dLbl>
              <c:idx val="1"/>
              <c:layout>
                <c:manualLayout>
                  <c:x val="9.5774428913436085E-3"/>
                  <c:y val="-1.269931033646845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BA5-44D3-85D1-CBE892CFF39E}"/>
                </c:ext>
              </c:extLst>
            </c:dLbl>
            <c:dLbl>
              <c:idx val="2"/>
              <c:layout>
                <c:manualLayout>
                  <c:x val="-8.2265149487824167E-4"/>
                  <c:y val="1.934869586161659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BA5-44D3-85D1-CBE892CFF39E}"/>
                </c:ext>
              </c:extLst>
            </c:dLbl>
            <c:dLbl>
              <c:idx val="3"/>
              <c:layout>
                <c:manualLayout>
                  <c:x val="2.7369915640301511E-2"/>
                  <c:y val="8.537012196714546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BA5-44D3-85D1-CBE892CFF39E}"/>
                </c:ext>
              </c:extLst>
            </c:dLbl>
            <c:dLbl>
              <c:idx val="4"/>
              <c:layout>
                <c:manualLayout>
                  <c:x val="-0.11171185157158188"/>
                  <c:y val="0.10443402384424255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BA5-44D3-85D1-CBE892CFF39E}"/>
                </c:ext>
              </c:extLst>
            </c:dLbl>
            <c:dLbl>
              <c:idx val="5"/>
              <c:layout>
                <c:manualLayout>
                  <c:x val="-0.12028785527628991"/>
                  <c:y val="-1.4129883369188578E-3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BA5-44D3-85D1-CBE892CFF39E}"/>
                </c:ext>
              </c:extLst>
            </c:dLbl>
            <c:dLbl>
              <c:idx val="6"/>
              <c:layout>
                <c:manualLayout>
                  <c:x val="-9.6288184221168527E-2"/>
                  <c:y val="-5.8302963156393911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BA5-44D3-85D1-CBE892CFF39E}"/>
                </c:ext>
              </c:extLst>
            </c:dLbl>
            <c:dLbl>
              <c:idx val="7"/>
              <c:layout>
                <c:manualLayout>
                  <c:x val="-0.12742945606638253"/>
                  <c:y val="-0.12452539456341069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BA5-44D3-85D1-CBE892CFF39E}"/>
                </c:ext>
              </c:extLst>
            </c:dLbl>
            <c:dLbl>
              <c:idx val="8"/>
              <c:layout>
                <c:manualLayout>
                  <c:x val="-0.1023238741186601"/>
                  <c:y val="-0.13456514133149458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BA5-44D3-85D1-CBE892CFF39E}"/>
                </c:ext>
              </c:extLst>
            </c:dLbl>
            <c:dLbl>
              <c:idx val="9"/>
              <c:layout>
                <c:manualLayout>
                  <c:x val="5.9859488493068359E-2"/>
                  <c:y val="-0.16404987100271076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BA5-44D3-85D1-CBE892CFF39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'CY2020 AUDIT (orig)'!$N$134:$W$134</c:f>
              <c:strCache>
                <c:ptCount val="10"/>
                <c:pt idx="0">
                  <c:v>CPE</c:v>
                </c:pt>
                <c:pt idx="1">
                  <c:v>Recorder</c:v>
                </c:pt>
                <c:pt idx="2">
                  <c:v>Radio</c:v>
                </c:pt>
                <c:pt idx="3">
                  <c:v>CAD</c:v>
                </c:pt>
                <c:pt idx="4">
                  <c:v>Misc Network</c:v>
                </c:pt>
                <c:pt idx="5">
                  <c:v>MSAG</c:v>
                </c:pt>
                <c:pt idx="6">
                  <c:v>Training</c:v>
                </c:pt>
                <c:pt idx="7">
                  <c:v>Community Alert</c:v>
                </c:pt>
                <c:pt idx="8">
                  <c:v>Notify &amp; Respond</c:v>
                </c:pt>
                <c:pt idx="9">
                  <c:v>LD Charges</c:v>
                </c:pt>
              </c:strCache>
            </c:strRef>
          </c:cat>
          <c:val>
            <c:numRef>
              <c:f>'CY2020 AUDIT (orig)'!$N$133:$W$133</c:f>
              <c:numCache>
                <c:formatCode>_("$"* #,##0.00_);_("$"* \(#,##0.00\);_("$"* "-"??_);_(@_)</c:formatCode>
                <c:ptCount val="10"/>
                <c:pt idx="0">
                  <c:v>3023160.5100000002</c:v>
                </c:pt>
                <c:pt idx="1">
                  <c:v>819319.55999999994</c:v>
                </c:pt>
                <c:pt idx="2">
                  <c:v>1556991.3800000001</c:v>
                </c:pt>
                <c:pt idx="3">
                  <c:v>5256948.4400000004</c:v>
                </c:pt>
                <c:pt idx="4">
                  <c:v>270530.11000000004</c:v>
                </c:pt>
                <c:pt idx="5">
                  <c:v>595566.55000000005</c:v>
                </c:pt>
                <c:pt idx="6">
                  <c:v>641082.6100000001</c:v>
                </c:pt>
                <c:pt idx="7">
                  <c:v>873302.08</c:v>
                </c:pt>
                <c:pt idx="8">
                  <c:v>739437.41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BA5-44D3-85D1-CBE892CFF3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0"/>
      </c:pie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E 9-1-1</a:t>
            </a:r>
            <a:r>
              <a:rPr lang="en-US" sz="1600" b="1" baseline="0"/>
              <a:t> Funds CY 2021</a:t>
            </a:r>
            <a:endParaRPr lang="en-US" sz="16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'CY2020 AUDIT (format)'!$O$132:$X$132</c:f>
              <c:strCache>
                <c:ptCount val="10"/>
                <c:pt idx="0">
                  <c:v>CPE</c:v>
                </c:pt>
                <c:pt idx="1">
                  <c:v>Recorder</c:v>
                </c:pt>
                <c:pt idx="2">
                  <c:v>Radio</c:v>
                </c:pt>
                <c:pt idx="3">
                  <c:v>CAD</c:v>
                </c:pt>
                <c:pt idx="4">
                  <c:v>Misc Network</c:v>
                </c:pt>
                <c:pt idx="5">
                  <c:v>MSAG</c:v>
                </c:pt>
                <c:pt idx="6">
                  <c:v>Training</c:v>
                </c:pt>
                <c:pt idx="7">
                  <c:v>Community Alert</c:v>
                </c:pt>
                <c:pt idx="8">
                  <c:v>Notify &amp; Respond</c:v>
                </c:pt>
                <c:pt idx="9">
                  <c:v>LD Charges</c:v>
                </c:pt>
              </c:strCache>
            </c:strRef>
          </c:cat>
          <c:val>
            <c:numRef>
              <c:f>'CY2020 AUDIT (format)'!$O$131:$X$131</c:f>
              <c:numCache>
                <c:formatCode>_("$"* #,##0.00_);_("$"* \(#,##0.00\);_("$"* "-"??_);_(@_)</c:formatCode>
                <c:ptCount val="10"/>
                <c:pt idx="0">
                  <c:v>3023160.5100000002</c:v>
                </c:pt>
                <c:pt idx="1">
                  <c:v>819319.55999999994</c:v>
                </c:pt>
                <c:pt idx="2">
                  <c:v>1556991.3800000001</c:v>
                </c:pt>
                <c:pt idx="3">
                  <c:v>5256948.4400000004</c:v>
                </c:pt>
                <c:pt idx="4">
                  <c:v>270530.11000000004</c:v>
                </c:pt>
                <c:pt idx="5">
                  <c:v>595566.55000000005</c:v>
                </c:pt>
                <c:pt idx="6">
                  <c:v>641082.6100000001</c:v>
                </c:pt>
                <c:pt idx="7">
                  <c:v>873302.08</c:v>
                </c:pt>
                <c:pt idx="8">
                  <c:v>739437.41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1C-4C5F-BB44-F05D1144B7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0925704"/>
        <c:axId val="210925376"/>
      </c:barChart>
      <c:catAx>
        <c:axId val="210925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925376"/>
        <c:crosses val="autoZero"/>
        <c:auto val="1"/>
        <c:lblAlgn val="ctr"/>
        <c:lblOffset val="100"/>
        <c:noMultiLvlLbl val="0"/>
      </c:catAx>
      <c:valAx>
        <c:axId val="21092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925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 9-1-1 Funds CY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F0F6-467F-ADA7-2536D142E0B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0F6-467F-ADA7-2536D142E0B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F0F6-467F-ADA7-2536D142E0B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F0F6-467F-ADA7-2536D142E0B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F0F6-467F-ADA7-2536D142E0B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F0F6-467F-ADA7-2536D142E0B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F0F6-467F-ADA7-2536D142E0B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F0F6-467F-ADA7-2536D142E0B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F0F6-467F-ADA7-2536D142E0BE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0F6-467F-ADA7-2536D142E0BE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F0F6-467F-ADA7-2536D142E0BE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F0F6-467F-ADA7-2536D142E0BE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4-F0F6-467F-ADA7-2536D142E0BE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F0F6-467F-ADA7-2536D142E0BE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6-F0F6-467F-ADA7-2536D142E0BE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F0F6-467F-ADA7-2536D142E0BE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8-F0F6-467F-ADA7-2536D142E0BE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F0F6-467F-ADA7-2536D142E0BE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A-F0F6-467F-ADA7-2536D142E0BE}"/>
                </c:ext>
              </c:extLst>
            </c:dLbl>
            <c:dLbl>
              <c:idx val="9"/>
              <c:layout>
                <c:manualLayout>
                  <c:x val="5.9509050334738411E-2"/>
                  <c:y val="-2.2706630336058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0F6-467F-ADA7-2536D142E0BE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'CY2020 AUDIT (format)'!$O$132:$X$132</c:f>
              <c:strCache>
                <c:ptCount val="10"/>
                <c:pt idx="0">
                  <c:v>CPE</c:v>
                </c:pt>
                <c:pt idx="1">
                  <c:v>Recorder</c:v>
                </c:pt>
                <c:pt idx="2">
                  <c:v>Radio</c:v>
                </c:pt>
                <c:pt idx="3">
                  <c:v>CAD</c:v>
                </c:pt>
                <c:pt idx="4">
                  <c:v>Misc Network</c:v>
                </c:pt>
                <c:pt idx="5">
                  <c:v>MSAG</c:v>
                </c:pt>
                <c:pt idx="6">
                  <c:v>Training</c:v>
                </c:pt>
                <c:pt idx="7">
                  <c:v>Community Alert</c:v>
                </c:pt>
                <c:pt idx="8">
                  <c:v>Notify &amp; Respond</c:v>
                </c:pt>
                <c:pt idx="9">
                  <c:v>LD Charges</c:v>
                </c:pt>
              </c:strCache>
            </c:strRef>
          </c:cat>
          <c:val>
            <c:numRef>
              <c:f>'CY2020 AUDIT (format)'!$O$131:$X$131</c:f>
              <c:numCache>
                <c:formatCode>_("$"* #,##0.00_);_("$"* \(#,##0.00\);_("$"* "-"??_);_(@_)</c:formatCode>
                <c:ptCount val="10"/>
                <c:pt idx="0">
                  <c:v>3023160.5100000002</c:v>
                </c:pt>
                <c:pt idx="1">
                  <c:v>819319.55999999994</c:v>
                </c:pt>
                <c:pt idx="2">
                  <c:v>1556991.3800000001</c:v>
                </c:pt>
                <c:pt idx="3">
                  <c:v>5256948.4400000004</c:v>
                </c:pt>
                <c:pt idx="4">
                  <c:v>270530.11000000004</c:v>
                </c:pt>
                <c:pt idx="5">
                  <c:v>595566.55000000005</c:v>
                </c:pt>
                <c:pt idx="6">
                  <c:v>641082.6100000001</c:v>
                </c:pt>
                <c:pt idx="7">
                  <c:v>873302.08</c:v>
                </c:pt>
                <c:pt idx="8">
                  <c:v>739437.41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F6-467F-ADA7-2536D142E0B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135</xdr:row>
      <xdr:rowOff>30480</xdr:rowOff>
    </xdr:from>
    <xdr:to>
      <xdr:col>8</xdr:col>
      <xdr:colOff>45720</xdr:colOff>
      <xdr:row>165</xdr:row>
      <xdr:rowOff>106680</xdr:rowOff>
    </xdr:to>
    <xdr:graphicFrame macro="">
      <xdr:nvGraphicFramePr>
        <xdr:cNvPr id="429324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426720</xdr:colOff>
      <xdr:row>137</xdr:row>
      <xdr:rowOff>22860</xdr:rowOff>
    </xdr:from>
    <xdr:to>
      <xdr:col>12</xdr:col>
      <xdr:colOff>152400</xdr:colOff>
      <xdr:row>167</xdr:row>
      <xdr:rowOff>7620</xdr:rowOff>
    </xdr:to>
    <xdr:graphicFrame macro="">
      <xdr:nvGraphicFramePr>
        <xdr:cNvPr id="429324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1234440</xdr:colOff>
      <xdr:row>135</xdr:row>
      <xdr:rowOff>68580</xdr:rowOff>
    </xdr:from>
    <xdr:to>
      <xdr:col>20</xdr:col>
      <xdr:colOff>944880</xdr:colOff>
      <xdr:row>164</xdr:row>
      <xdr:rowOff>30480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137160</xdr:colOff>
      <xdr:row>135</xdr:row>
      <xdr:rowOff>38100</xdr:rowOff>
    </xdr:from>
    <xdr:to>
      <xdr:col>29</xdr:col>
      <xdr:colOff>640080</xdr:colOff>
      <xdr:row>164</xdr:row>
      <xdr:rowOff>106680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e1" displayName="Table1" ref="A1:Y130" totalsRowShown="0" headerRowDxfId="27" dataDxfId="25" headerRowBorderDxfId="26" tableBorderDxfId="24" dataCellStyle="Currency">
  <autoFilter ref="A1:Y130"/>
  <tableColumns count="25">
    <tableColumn id="1" name="       PSAP_x000a__x000a_Yellow - no interest earned_x000a__x000a_" dataDxfId="23"/>
    <tableColumn id="25" name="PSAP-Rev" dataDxfId="22"/>
    <tableColumn id="2" name="Contact" dataDxfId="21"/>
    <tableColumn id="3" name="Contact Email"/>
    <tableColumn id="4" name="Emailed" dataDxfId="20"/>
    <tableColumn id="5" name="received back" dataDxfId="19"/>
    <tableColumn id="6" name="Distribution received in 2021_x000a_" dataDxfId="18" dataCellStyle="Currency"/>
    <tableColumn id="7" name="Other Deposits to Account_x000a__x000a_" dataDxfId="17" dataCellStyle="Currency"/>
    <tableColumn id="8" name="Interest Earned or Allocated - statute requires this" dataDxfId="16"/>
    <tableColumn id="9" name="Amount Spent_x000a__x000a_" dataDxfId="15"/>
    <tableColumn id="10" name="2021 Subtotal_x000a__x000a_" dataDxfId="14"/>
    <tableColumn id="11" name="Balance From Prior Year (2020)_x000a_" dataDxfId="13"/>
    <tableColumn id="12" name="2021 Ending Total Balance_x000a_" dataDxfId="12"/>
    <tableColumn id="13" name="COMMENTS" dataDxfId="11" dataCellStyle="Currency"/>
    <tableColumn id="14" name="CALL HANDLING EQUIPMENT_x000a_Line 1" dataDxfId="10" dataCellStyle="Currency"/>
    <tableColumn id="15" name="RECORDING EQUIPMENT_x000a_Line 2" dataDxfId="9" dataCellStyle="Currency"/>
    <tableColumn id="16" name="RADIO CONSOLES_x000a_Line 3" dataDxfId="8" dataCellStyle="Currency"/>
    <tableColumn id="17" name="CAD EQUIPMENT_x000a_Line 4" dataDxfId="7" dataCellStyle="Currency"/>
    <tableColumn id="18" name="ADDITIONAL NETWORK EXPENSES_x000a_Line 5" dataDxfId="6" dataCellStyle="Currency"/>
    <tableColumn id="19" name="MASTER STREET ADDRESS GUIDE_x000a_Line 6" dataDxfId="5" dataCellStyle="Currency"/>
    <tableColumn id="20" name="TRAINING_x000a_Line 7" dataDxfId="4" dataCellStyle="Currency"/>
    <tableColumn id="21" name="COMMUNITY ALERT SYSTEM_x000a_Line 8" dataDxfId="3" dataCellStyle="Currency"/>
    <tableColumn id="22" name="EQUIP TO NOTIFY AND RESPOND_x000a_Line 9" dataDxfId="2" dataCellStyle="Currency"/>
    <tableColumn id="23" name="LD CHARGES TO TRANSFER CALLS (only applicable to border counties)" dataDxfId="1"/>
    <tableColumn id="24" name="TOTAL SPENT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sam.lively@co.hubbard.mn.us" TargetMode="External"/><Relationship Id="rId18" Type="http://schemas.openxmlformats.org/officeDocument/2006/relationships/hyperlink" Target="mailto:wparker@edenprairie.org" TargetMode="External"/><Relationship Id="rId26" Type="http://schemas.openxmlformats.org/officeDocument/2006/relationships/hyperlink" Target="mailto:mwahl@co.carver.mn.us" TargetMode="External"/><Relationship Id="rId39" Type="http://schemas.openxmlformats.org/officeDocument/2006/relationships/hyperlink" Target="mailto:gail.guck@co.itasca.mn.us" TargetMode="External"/><Relationship Id="rId21" Type="http://schemas.openxmlformats.org/officeDocument/2006/relationships/hyperlink" Target="mailto:hlandsman@murraycountysheriff.org" TargetMode="External"/><Relationship Id="rId34" Type="http://schemas.openxmlformats.org/officeDocument/2006/relationships/hyperlink" Target="mailto:sarah.utsch@co.stearns.mn.us" TargetMode="External"/><Relationship Id="rId42" Type="http://schemas.openxmlformats.org/officeDocument/2006/relationships/hyperlink" Target="mailto:jessica.turner@crowwing.us" TargetMode="External"/><Relationship Id="rId47" Type="http://schemas.openxmlformats.org/officeDocument/2006/relationships/hyperlink" Target="mailto:kelly.schmitt@co.kanabec.mn.us" TargetMode="External"/><Relationship Id="rId50" Type="http://schemas.openxmlformats.org/officeDocument/2006/relationships/hyperlink" Target="mailto:marcus.bruning@state.mn.us" TargetMode="External"/><Relationship Id="rId55" Type="http://schemas.openxmlformats.org/officeDocument/2006/relationships/hyperlink" Target="mailto:deb.schneider@millelacs.mn.gov" TargetMode="External"/><Relationship Id="rId63" Type="http://schemas.openxmlformats.org/officeDocument/2006/relationships/hyperlink" Target="mailto:laffeldt@co.fillmore.mn.us" TargetMode="External"/><Relationship Id="rId7" Type="http://schemas.openxmlformats.org/officeDocument/2006/relationships/hyperlink" Target="mailto:jillf@co.douglas.mn.us" TargetMode="External"/><Relationship Id="rId2" Type="http://schemas.openxmlformats.org/officeDocument/2006/relationships/hyperlink" Target="mailto:allen.anderson@lqpco.com" TargetMode="External"/><Relationship Id="rId16" Type="http://schemas.openxmlformats.org/officeDocument/2006/relationships/hyperlink" Target="mailto:kvipond@co.ottertail.mn.us" TargetMode="External"/><Relationship Id="rId20" Type="http://schemas.openxmlformats.org/officeDocument/2006/relationships/hyperlink" Target="mailto:jody.norstegard@kcmn.us" TargetMode="External"/><Relationship Id="rId29" Type="http://schemas.openxmlformats.org/officeDocument/2006/relationships/hyperlink" Target="mailto:heather.lemieux@co.wright.mn.us" TargetMode="External"/><Relationship Id="rId41" Type="http://schemas.openxmlformats.org/officeDocument/2006/relationships/hyperlink" Target="mailto:carolyn.rempel@co.cottonwood.mn.us" TargetMode="External"/><Relationship Id="rId54" Type="http://schemas.openxmlformats.org/officeDocument/2006/relationships/hyperlink" Target="mailto:jonathan.walstrom@co.steele.mn.us" TargetMode="External"/><Relationship Id="rId62" Type="http://schemas.openxmlformats.org/officeDocument/2006/relationships/hyperlink" Target="mailto:dan.exsted@crowwing.us" TargetMode="External"/><Relationship Id="rId1" Type="http://schemas.openxmlformats.org/officeDocument/2006/relationships/hyperlink" Target="mailto:samantha.rux@co.beltrami.mn.us" TargetMode="External"/><Relationship Id="rId6" Type="http://schemas.openxmlformats.org/officeDocument/2006/relationships/hyperlink" Target="mailto:donna.torkelson@co.cottonwood.mn.us" TargetMode="External"/><Relationship Id="rId11" Type="http://schemas.openxmlformats.org/officeDocument/2006/relationships/hyperlink" Target="mailto:brian.benck@lqpco.com" TargetMode="External"/><Relationship Id="rId24" Type="http://schemas.openxmlformats.org/officeDocument/2006/relationships/hyperlink" Target="mailto:sbowler@co.carver.mn.us" TargetMode="External"/><Relationship Id="rId32" Type="http://schemas.openxmlformats.org/officeDocument/2006/relationships/hyperlink" Target="mailto:jean_p@co.redwood.mn.us" TargetMode="External"/><Relationship Id="rId37" Type="http://schemas.openxmlformats.org/officeDocument/2006/relationships/hyperlink" Target="mailto:mmanderud@penningtonsheriff.org" TargetMode="External"/><Relationship Id="rId40" Type="http://schemas.openxmlformats.org/officeDocument/2006/relationships/hyperlink" Target="mailto:jessica.korte@co.martin.mn.us" TargetMode="External"/><Relationship Id="rId45" Type="http://schemas.openxmlformats.org/officeDocument/2006/relationships/hyperlink" Target="mailto:landonp@renvillecountymn.com" TargetMode="External"/><Relationship Id="rId53" Type="http://schemas.openxmlformats.org/officeDocument/2006/relationships/hyperlink" Target="mailto:jen.twombly@co.aitkin.mn.us" TargetMode="External"/><Relationship Id="rId58" Type="http://schemas.openxmlformats.org/officeDocument/2006/relationships/hyperlink" Target="mailto:gresech@co.wabasha.mn.us" TargetMode="External"/><Relationship Id="rId5" Type="http://schemas.openxmlformats.org/officeDocument/2006/relationships/hyperlink" Target="mailto:molly.barborek@chippewa.mn" TargetMode="External"/><Relationship Id="rId15" Type="http://schemas.openxmlformats.org/officeDocument/2006/relationships/hyperlink" Target="mailto:mark.ellerbusch@co.marshall.mn.us" TargetMode="External"/><Relationship Id="rId23" Type="http://schemas.openxmlformats.org/officeDocument/2006/relationships/hyperlink" Target="mailto:bzabel@co.carver.mn.us" TargetMode="External"/><Relationship Id="rId28" Type="http://schemas.openxmlformats.org/officeDocument/2006/relationships/hyperlink" Target="mailto:vickid@co.douglas.mn.us" TargetMode="External"/><Relationship Id="rId36" Type="http://schemas.openxmlformats.org/officeDocument/2006/relationships/hyperlink" Target="mailto:jmherzberg@co.pennington.mn.us" TargetMode="External"/><Relationship Id="rId49" Type="http://schemas.openxmlformats.org/officeDocument/2006/relationships/hyperlink" Target="mailto:bene@co.douglas.mn.us" TargetMode="External"/><Relationship Id="rId57" Type="http://schemas.openxmlformats.org/officeDocument/2006/relationships/hyperlink" Target="mailto:ericwallen@co.lyon.mn.us" TargetMode="External"/><Relationship Id="rId61" Type="http://schemas.openxmlformats.org/officeDocument/2006/relationships/hyperlink" Target="mailto:jharris@edinamn.gov" TargetMode="External"/><Relationship Id="rId10" Type="http://schemas.openxmlformats.org/officeDocument/2006/relationships/hyperlink" Target="mailto:bbuhmann@co.kittson.mn.us" TargetMode="External"/><Relationship Id="rId19" Type="http://schemas.openxmlformats.org/officeDocument/2006/relationships/hyperlink" Target="mailto:jamie.bischoff@co.becker.mn.us" TargetMode="External"/><Relationship Id="rId31" Type="http://schemas.openxmlformats.org/officeDocument/2006/relationships/hyperlink" Target="mailto:michelle.may@chippewa.mn" TargetMode="External"/><Relationship Id="rId44" Type="http://schemas.openxmlformats.org/officeDocument/2006/relationships/hyperlink" Target="mailto:brad.milbrath@co.waseca.mn.us" TargetMode="External"/><Relationship Id="rId52" Type="http://schemas.openxmlformats.org/officeDocument/2006/relationships/hyperlink" Target="mailto:chelseyr@co.morrison.mn.us" TargetMode="External"/><Relationship Id="rId60" Type="http://schemas.openxmlformats.org/officeDocument/2006/relationships/hyperlink" Target="mailto:tony.martin@hennepin.us" TargetMode="External"/><Relationship Id="rId65" Type="http://schemas.openxmlformats.org/officeDocument/2006/relationships/drawing" Target="../drawings/drawing1.xml"/><Relationship Id="rId4" Type="http://schemas.openxmlformats.org/officeDocument/2006/relationships/hyperlink" Target="mailto:lboyum@co.fillmore.mn.us" TargetMode="External"/><Relationship Id="rId9" Type="http://schemas.openxmlformats.org/officeDocument/2006/relationships/hyperlink" Target="mailto:ldraper@BloomingtonMN.gov" TargetMode="External"/><Relationship Id="rId14" Type="http://schemas.openxmlformats.org/officeDocument/2006/relationships/hyperlink" Target="mailto:colleen.robeck@co.mcleod.mn.us" TargetMode="External"/><Relationship Id="rId22" Type="http://schemas.openxmlformats.org/officeDocument/2006/relationships/hyperlink" Target="mailto:vanguilderl@StLouisCountyMN.gov" TargetMode="External"/><Relationship Id="rId27" Type="http://schemas.openxmlformats.org/officeDocument/2006/relationships/hyperlink" Target="mailto:ashley.johnson@redlakenation.org" TargetMode="External"/><Relationship Id="rId30" Type="http://schemas.openxmlformats.org/officeDocument/2006/relationships/hyperlink" Target="mailto:joe.dillenburg@co.ramsey.mn.us" TargetMode="External"/><Relationship Id="rId35" Type="http://schemas.openxmlformats.org/officeDocument/2006/relationships/hyperlink" Target="mailto:aawjama@bloomingtonmn.gov" TargetMode="External"/><Relationship Id="rId43" Type="http://schemas.openxmlformats.org/officeDocument/2006/relationships/hyperlink" Target="mailto:arich@EdinaMN.gov" TargetMode="External"/><Relationship Id="rId48" Type="http://schemas.openxmlformats.org/officeDocument/2006/relationships/hyperlink" Target="mailto:Amy.sorenson@co.mahnomen.mn.us" TargetMode="External"/><Relationship Id="rId56" Type="http://schemas.openxmlformats.org/officeDocument/2006/relationships/hyperlink" Target="mailto:auditor@co.lyon.mn.us" TargetMode="External"/><Relationship Id="rId64" Type="http://schemas.openxmlformats.org/officeDocument/2006/relationships/printerSettings" Target="../printerSettings/printerSettings1.bin"/><Relationship Id="rId8" Type="http://schemas.openxmlformats.org/officeDocument/2006/relationships/hyperlink" Target="mailto:darren.esser@co.faribault.mn.us" TargetMode="External"/><Relationship Id="rId51" Type="http://schemas.openxmlformats.org/officeDocument/2006/relationships/hyperlink" Target="mailto:michael.burns@redlakenation.org" TargetMode="External"/><Relationship Id="rId3" Type="http://schemas.openxmlformats.org/officeDocument/2006/relationships/hyperlink" Target="mailto:becky.howell@co.meeker.mn.us" TargetMode="External"/><Relationship Id="rId12" Type="http://schemas.openxmlformats.org/officeDocument/2006/relationships/hyperlink" Target="mailto:tnelson@co.lincoln.mn.us" TargetMode="External"/><Relationship Id="rId17" Type="http://schemas.openxmlformats.org/officeDocument/2006/relationships/hyperlink" Target="mailto:kenneth.selser@co.sherburne.mn.us" TargetMode="External"/><Relationship Id="rId25" Type="http://schemas.openxmlformats.org/officeDocument/2006/relationships/hyperlink" Target="mailto:tmoen@co.carver.mn.us" TargetMode="External"/><Relationship Id="rId33" Type="http://schemas.openxmlformats.org/officeDocument/2006/relationships/hyperlink" Target="mailto:heather.stenseng@co.clearwater.mn.us" TargetMode="External"/><Relationship Id="rId38" Type="http://schemas.openxmlformats.org/officeDocument/2006/relationships/hyperlink" Target="mailto:jcjacobs@co.nobles.mn.us" TargetMode="External"/><Relationship Id="rId46" Type="http://schemas.openxmlformats.org/officeDocument/2006/relationships/hyperlink" Target="mailto:stephaniebuss@co.stevens.mn.us" TargetMode="External"/><Relationship Id="rId59" Type="http://schemas.openxmlformats.org/officeDocument/2006/relationships/hyperlink" Target="mailto:amanda.sandy@pcmn.us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mailto:sam.lively@co.hubbard.mn.us" TargetMode="External"/><Relationship Id="rId18" Type="http://schemas.openxmlformats.org/officeDocument/2006/relationships/hyperlink" Target="mailto:wparker@edenprairie.org" TargetMode="External"/><Relationship Id="rId26" Type="http://schemas.openxmlformats.org/officeDocument/2006/relationships/hyperlink" Target="mailto:mwahl@co.carver.mn.us" TargetMode="External"/><Relationship Id="rId39" Type="http://schemas.openxmlformats.org/officeDocument/2006/relationships/hyperlink" Target="mailto:gail.guck@co.itasca.mn.us" TargetMode="External"/><Relationship Id="rId21" Type="http://schemas.openxmlformats.org/officeDocument/2006/relationships/hyperlink" Target="mailto:hlandsman@murraycountysheriff.org" TargetMode="External"/><Relationship Id="rId34" Type="http://schemas.openxmlformats.org/officeDocument/2006/relationships/hyperlink" Target="mailto:sarah.utsch@co.stearns.mn.us" TargetMode="External"/><Relationship Id="rId42" Type="http://schemas.openxmlformats.org/officeDocument/2006/relationships/hyperlink" Target="mailto:jessica.turner@crowwing.us" TargetMode="External"/><Relationship Id="rId47" Type="http://schemas.openxmlformats.org/officeDocument/2006/relationships/hyperlink" Target="mailto:kelly.schmitt@co.kanabec.mn.us" TargetMode="External"/><Relationship Id="rId50" Type="http://schemas.openxmlformats.org/officeDocument/2006/relationships/hyperlink" Target="mailto:marcus.bruning@state.mn.us" TargetMode="External"/><Relationship Id="rId55" Type="http://schemas.openxmlformats.org/officeDocument/2006/relationships/hyperlink" Target="mailto:deb.schneider@millelacs.mn.gov" TargetMode="External"/><Relationship Id="rId63" Type="http://schemas.openxmlformats.org/officeDocument/2006/relationships/hyperlink" Target="mailto:laffeldt@co.fillmore.mn.us" TargetMode="External"/><Relationship Id="rId7" Type="http://schemas.openxmlformats.org/officeDocument/2006/relationships/hyperlink" Target="mailto:jillf@co.douglas.mn.us" TargetMode="External"/><Relationship Id="rId2" Type="http://schemas.openxmlformats.org/officeDocument/2006/relationships/hyperlink" Target="mailto:allen.anderson@lqpco.com" TargetMode="External"/><Relationship Id="rId16" Type="http://schemas.openxmlformats.org/officeDocument/2006/relationships/hyperlink" Target="mailto:kvipond@co.ottertail.mn.us" TargetMode="External"/><Relationship Id="rId20" Type="http://schemas.openxmlformats.org/officeDocument/2006/relationships/hyperlink" Target="mailto:jody.norstegard@kcmn.us" TargetMode="External"/><Relationship Id="rId29" Type="http://schemas.openxmlformats.org/officeDocument/2006/relationships/hyperlink" Target="mailto:heather.lemieux@co.wright.mn.us" TargetMode="External"/><Relationship Id="rId41" Type="http://schemas.openxmlformats.org/officeDocument/2006/relationships/hyperlink" Target="mailto:carolyn.rempel@co.cottonwood.mn.us" TargetMode="External"/><Relationship Id="rId54" Type="http://schemas.openxmlformats.org/officeDocument/2006/relationships/hyperlink" Target="mailto:jonathan.walstrom@co.steele.mn.us" TargetMode="External"/><Relationship Id="rId62" Type="http://schemas.openxmlformats.org/officeDocument/2006/relationships/hyperlink" Target="mailto:dan.exsted@crowwing.us" TargetMode="External"/><Relationship Id="rId1" Type="http://schemas.openxmlformats.org/officeDocument/2006/relationships/hyperlink" Target="mailto:samantha.rux@co.beltrami.mn.us" TargetMode="External"/><Relationship Id="rId6" Type="http://schemas.openxmlformats.org/officeDocument/2006/relationships/hyperlink" Target="mailto:donna.torkelson@co.cottonwood.mn.us" TargetMode="External"/><Relationship Id="rId11" Type="http://schemas.openxmlformats.org/officeDocument/2006/relationships/hyperlink" Target="mailto:brian.benck@lqpco.com" TargetMode="External"/><Relationship Id="rId24" Type="http://schemas.openxmlformats.org/officeDocument/2006/relationships/hyperlink" Target="mailto:sbowler@co.carver.mn.us" TargetMode="External"/><Relationship Id="rId32" Type="http://schemas.openxmlformats.org/officeDocument/2006/relationships/hyperlink" Target="mailto:jean_p@co.redwood.mn.us" TargetMode="External"/><Relationship Id="rId37" Type="http://schemas.openxmlformats.org/officeDocument/2006/relationships/hyperlink" Target="mailto:mmanderud@penningtonsheriff.org" TargetMode="External"/><Relationship Id="rId40" Type="http://schemas.openxmlformats.org/officeDocument/2006/relationships/hyperlink" Target="mailto:jessica.korte@co.martin.mn.us" TargetMode="External"/><Relationship Id="rId45" Type="http://schemas.openxmlformats.org/officeDocument/2006/relationships/hyperlink" Target="mailto:landonp@renvillecountymn.com" TargetMode="External"/><Relationship Id="rId53" Type="http://schemas.openxmlformats.org/officeDocument/2006/relationships/hyperlink" Target="mailto:jen.twombly@co.aitkin.mn.us" TargetMode="External"/><Relationship Id="rId58" Type="http://schemas.openxmlformats.org/officeDocument/2006/relationships/hyperlink" Target="mailto:gresech@co.wabasha.mn.us" TargetMode="External"/><Relationship Id="rId66" Type="http://schemas.openxmlformats.org/officeDocument/2006/relationships/table" Target="../tables/table1.xml"/><Relationship Id="rId5" Type="http://schemas.openxmlformats.org/officeDocument/2006/relationships/hyperlink" Target="mailto:molly.barborek@chippewa.mn" TargetMode="External"/><Relationship Id="rId15" Type="http://schemas.openxmlformats.org/officeDocument/2006/relationships/hyperlink" Target="mailto:mark.ellerbusch@co.marshall.mn.us" TargetMode="External"/><Relationship Id="rId23" Type="http://schemas.openxmlformats.org/officeDocument/2006/relationships/hyperlink" Target="mailto:bzabel@co.carver.mn.us" TargetMode="External"/><Relationship Id="rId28" Type="http://schemas.openxmlformats.org/officeDocument/2006/relationships/hyperlink" Target="mailto:vickid@co.douglas.mn.us" TargetMode="External"/><Relationship Id="rId36" Type="http://schemas.openxmlformats.org/officeDocument/2006/relationships/hyperlink" Target="mailto:jmherzberg@co.pennington.mn.us" TargetMode="External"/><Relationship Id="rId49" Type="http://schemas.openxmlformats.org/officeDocument/2006/relationships/hyperlink" Target="mailto:bene@co.douglas.mn.us" TargetMode="External"/><Relationship Id="rId57" Type="http://schemas.openxmlformats.org/officeDocument/2006/relationships/hyperlink" Target="mailto:ericwallen@co.lyon.mn.us" TargetMode="External"/><Relationship Id="rId61" Type="http://schemas.openxmlformats.org/officeDocument/2006/relationships/hyperlink" Target="mailto:jharris@edinamn.gov" TargetMode="External"/><Relationship Id="rId10" Type="http://schemas.openxmlformats.org/officeDocument/2006/relationships/hyperlink" Target="mailto:bbuhmann@co.kittson.mn.us" TargetMode="External"/><Relationship Id="rId19" Type="http://schemas.openxmlformats.org/officeDocument/2006/relationships/hyperlink" Target="mailto:jamie.bischoff@co.becker.mn.us" TargetMode="External"/><Relationship Id="rId31" Type="http://schemas.openxmlformats.org/officeDocument/2006/relationships/hyperlink" Target="mailto:michelle.may@chippewa.mn" TargetMode="External"/><Relationship Id="rId44" Type="http://schemas.openxmlformats.org/officeDocument/2006/relationships/hyperlink" Target="mailto:brad.milbrath@co.waseca.mn.us" TargetMode="External"/><Relationship Id="rId52" Type="http://schemas.openxmlformats.org/officeDocument/2006/relationships/hyperlink" Target="mailto:chelseyr@co.morrison.mn.us" TargetMode="External"/><Relationship Id="rId60" Type="http://schemas.openxmlformats.org/officeDocument/2006/relationships/hyperlink" Target="mailto:tony.martin@hennepin.us" TargetMode="External"/><Relationship Id="rId65" Type="http://schemas.openxmlformats.org/officeDocument/2006/relationships/drawing" Target="../drawings/drawing2.xml"/><Relationship Id="rId4" Type="http://schemas.openxmlformats.org/officeDocument/2006/relationships/hyperlink" Target="mailto:lboyum@co.fillmore.mn.us" TargetMode="External"/><Relationship Id="rId9" Type="http://schemas.openxmlformats.org/officeDocument/2006/relationships/hyperlink" Target="mailto:ldraper@BloomingtonMN.gov" TargetMode="External"/><Relationship Id="rId14" Type="http://schemas.openxmlformats.org/officeDocument/2006/relationships/hyperlink" Target="mailto:colleen.robeck@co.mcleod.mn.us" TargetMode="External"/><Relationship Id="rId22" Type="http://schemas.openxmlformats.org/officeDocument/2006/relationships/hyperlink" Target="mailto:vanguilderl@StLouisCountyMN.gov" TargetMode="External"/><Relationship Id="rId27" Type="http://schemas.openxmlformats.org/officeDocument/2006/relationships/hyperlink" Target="mailto:ashley.johnson@redlakenation.org" TargetMode="External"/><Relationship Id="rId30" Type="http://schemas.openxmlformats.org/officeDocument/2006/relationships/hyperlink" Target="mailto:joe.dillenburg@co.ramsey.mn.us" TargetMode="External"/><Relationship Id="rId35" Type="http://schemas.openxmlformats.org/officeDocument/2006/relationships/hyperlink" Target="mailto:aawjama@bloomingtonmn.gov" TargetMode="External"/><Relationship Id="rId43" Type="http://schemas.openxmlformats.org/officeDocument/2006/relationships/hyperlink" Target="mailto:arich@EdinaMN.gov" TargetMode="External"/><Relationship Id="rId48" Type="http://schemas.openxmlformats.org/officeDocument/2006/relationships/hyperlink" Target="mailto:Amy.sorenson@co.mahnomen.mn.us" TargetMode="External"/><Relationship Id="rId56" Type="http://schemas.openxmlformats.org/officeDocument/2006/relationships/hyperlink" Target="mailto:auditor@co.lyon.mn.us" TargetMode="External"/><Relationship Id="rId64" Type="http://schemas.openxmlformats.org/officeDocument/2006/relationships/printerSettings" Target="../printerSettings/printerSettings2.bin"/><Relationship Id="rId8" Type="http://schemas.openxmlformats.org/officeDocument/2006/relationships/hyperlink" Target="mailto:darren.esser@co.faribault.mn.us" TargetMode="External"/><Relationship Id="rId51" Type="http://schemas.openxmlformats.org/officeDocument/2006/relationships/hyperlink" Target="mailto:michael.burns@redlakenation.org" TargetMode="External"/><Relationship Id="rId3" Type="http://schemas.openxmlformats.org/officeDocument/2006/relationships/hyperlink" Target="mailto:becky.howell@co.meeker.mn.us" TargetMode="External"/><Relationship Id="rId12" Type="http://schemas.openxmlformats.org/officeDocument/2006/relationships/hyperlink" Target="mailto:tnelson@co.lincoln.mn.us" TargetMode="External"/><Relationship Id="rId17" Type="http://schemas.openxmlformats.org/officeDocument/2006/relationships/hyperlink" Target="mailto:kenneth.selser@co.sherburne.mn.us" TargetMode="External"/><Relationship Id="rId25" Type="http://schemas.openxmlformats.org/officeDocument/2006/relationships/hyperlink" Target="mailto:tmoen@co.carver.mn.us" TargetMode="External"/><Relationship Id="rId33" Type="http://schemas.openxmlformats.org/officeDocument/2006/relationships/hyperlink" Target="mailto:heather.stenseng@co.clearwater.mn.us" TargetMode="External"/><Relationship Id="rId38" Type="http://schemas.openxmlformats.org/officeDocument/2006/relationships/hyperlink" Target="mailto:jcjacobs@co.nobles.mn.us" TargetMode="External"/><Relationship Id="rId46" Type="http://schemas.openxmlformats.org/officeDocument/2006/relationships/hyperlink" Target="mailto:stephaniebuss@co.stevens.mn.us" TargetMode="External"/><Relationship Id="rId59" Type="http://schemas.openxmlformats.org/officeDocument/2006/relationships/hyperlink" Target="mailto:amanda.sandy@pcmn.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AL141"/>
  <sheetViews>
    <sheetView tabSelected="1" showRuler="0" defaultGridColor="0" topLeftCell="C1" colorId="12" zoomScale="85" zoomScaleNormal="85" zoomScaleSheetLayoutView="75" workbookViewId="0">
      <pane ySplit="1" topLeftCell="A70" activePane="bottomLeft" state="frozen"/>
      <selection pane="bottomLeft" activeCell="J71" sqref="J71"/>
    </sheetView>
  </sheetViews>
  <sheetFormatPr defaultColWidth="9.6640625" defaultRowHeight="15"/>
  <cols>
    <col min="1" max="1" width="44.88671875" style="28" customWidth="1"/>
    <col min="2" max="2" width="21.6640625" style="150" customWidth="1"/>
    <col min="3" max="3" width="37.109375" style="150" customWidth="1"/>
    <col min="4" max="4" width="10.33203125" style="86" customWidth="1"/>
    <col min="5" max="5" width="9.6640625" style="87" customWidth="1"/>
    <col min="6" max="6" width="19.77734375" style="12" customWidth="1"/>
    <col min="7" max="7" width="12.88671875" style="12" customWidth="1"/>
    <col min="8" max="8" width="15.6640625" style="4" customWidth="1"/>
    <col min="9" max="9" width="15.77734375" style="12" customWidth="1"/>
    <col min="10" max="11" width="17.6640625" style="4" customWidth="1"/>
    <col min="12" max="12" width="19.44140625" style="133" customWidth="1"/>
    <col min="13" max="13" width="14.21875" style="34" customWidth="1"/>
    <col min="14" max="14" width="16.5546875" style="28" customWidth="1"/>
    <col min="15" max="16" width="16.21875" style="28" customWidth="1"/>
    <col min="17" max="17" width="15.77734375" style="28" customWidth="1"/>
    <col min="18" max="18" width="14.6640625" style="28" customWidth="1"/>
    <col min="19" max="19" width="13.77734375" style="28" customWidth="1"/>
    <col min="20" max="20" width="14.21875" style="28" customWidth="1"/>
    <col min="21" max="21" width="16" style="28" customWidth="1"/>
    <col min="22" max="22" width="15.21875" style="28" customWidth="1"/>
    <col min="23" max="23" width="14.109375" style="139" customWidth="1"/>
    <col min="24" max="24" width="15.77734375" style="29" customWidth="1"/>
    <col min="25" max="25" width="11.77734375" style="4" bestFit="1" customWidth="1"/>
    <col min="26" max="26" width="11.77734375" style="11" bestFit="1" customWidth="1"/>
    <col min="27" max="27" width="9.6640625" style="4"/>
    <col min="28" max="28" width="10.77734375" style="11" bestFit="1" customWidth="1"/>
    <col min="29" max="38" width="9.6640625" style="4"/>
  </cols>
  <sheetData>
    <row r="1" spans="1:38" s="1" customFormat="1" ht="109.15" customHeight="1">
      <c r="A1" s="45" t="s">
        <v>52</v>
      </c>
      <c r="B1" s="76" t="s">
        <v>75</v>
      </c>
      <c r="C1" s="76" t="s">
        <v>130</v>
      </c>
      <c r="D1" s="76" t="s">
        <v>69</v>
      </c>
      <c r="E1" s="77" t="s">
        <v>70</v>
      </c>
      <c r="F1" s="179" t="s">
        <v>294</v>
      </c>
      <c r="G1" s="19" t="s">
        <v>46</v>
      </c>
      <c r="H1" s="20" t="s">
        <v>44</v>
      </c>
      <c r="I1" s="19" t="s">
        <v>47</v>
      </c>
      <c r="J1" s="21" t="s">
        <v>295</v>
      </c>
      <c r="K1" s="39" t="s">
        <v>296</v>
      </c>
      <c r="L1" s="75" t="s">
        <v>297</v>
      </c>
      <c r="M1" s="22" t="s">
        <v>35</v>
      </c>
      <c r="N1" s="22" t="s">
        <v>71</v>
      </c>
      <c r="O1" s="22" t="s">
        <v>64</v>
      </c>
      <c r="P1" s="22" t="s">
        <v>72</v>
      </c>
      <c r="Q1" s="22" t="s">
        <v>73</v>
      </c>
      <c r="R1" s="22" t="s">
        <v>74</v>
      </c>
      <c r="S1" s="22" t="s">
        <v>65</v>
      </c>
      <c r="T1" s="22" t="s">
        <v>66</v>
      </c>
      <c r="U1" s="22" t="s">
        <v>67</v>
      </c>
      <c r="V1" s="22" t="s">
        <v>68</v>
      </c>
      <c r="W1" s="48" t="s">
        <v>49</v>
      </c>
      <c r="X1" s="23" t="s">
        <v>45</v>
      </c>
      <c r="Z1" s="10"/>
      <c r="AA1" s="9"/>
      <c r="AB1" s="10"/>
      <c r="AC1" s="9"/>
      <c r="AD1" s="9"/>
      <c r="AE1" s="9"/>
      <c r="AF1" s="9"/>
      <c r="AG1" s="9"/>
      <c r="AH1" s="9"/>
      <c r="AI1" s="9"/>
      <c r="AJ1" s="9"/>
      <c r="AK1" s="9"/>
      <c r="AL1" s="9"/>
    </row>
    <row r="2" spans="1:38" s="96" customFormat="1">
      <c r="A2" s="181" t="s">
        <v>391</v>
      </c>
      <c r="B2" s="143" t="s">
        <v>76</v>
      </c>
      <c r="C2" t="s">
        <v>131</v>
      </c>
      <c r="D2" s="78">
        <v>44606</v>
      </c>
      <c r="E2" s="88">
        <v>44628</v>
      </c>
      <c r="F2" s="49">
        <v>124967.61</v>
      </c>
      <c r="G2" s="89">
        <v>0</v>
      </c>
      <c r="H2" s="90">
        <v>0</v>
      </c>
      <c r="I2" s="50">
        <v>130050.54</v>
      </c>
      <c r="J2" s="50">
        <v>-5082.93</v>
      </c>
      <c r="K2" s="91">
        <v>318125.99</v>
      </c>
      <c r="L2" s="63">
        <f>J2+K2</f>
        <v>313043.06</v>
      </c>
      <c r="M2" s="92"/>
      <c r="N2" s="93">
        <v>14092.85</v>
      </c>
      <c r="O2" s="93">
        <v>2539.48</v>
      </c>
      <c r="P2" s="93">
        <v>67479.09</v>
      </c>
      <c r="Q2" s="93">
        <v>39244.120000000003</v>
      </c>
      <c r="R2" s="93">
        <v>0</v>
      </c>
      <c r="S2" s="93">
        <v>0</v>
      </c>
      <c r="T2" s="93">
        <v>0</v>
      </c>
      <c r="U2" s="93">
        <v>6695</v>
      </c>
      <c r="V2" s="93">
        <v>0</v>
      </c>
      <c r="W2" s="134"/>
      <c r="X2" s="51">
        <f t="shared" ref="X2:X45" si="0">SUM(N2:W2)</f>
        <v>130050.54000000001</v>
      </c>
      <c r="Y2" s="94"/>
      <c r="Z2" s="95"/>
      <c r="AB2" s="95"/>
    </row>
    <row r="3" spans="1:38" s="96" customFormat="1">
      <c r="A3" s="181"/>
      <c r="B3" s="143" t="s">
        <v>340</v>
      </c>
      <c r="C3" s="167" t="s">
        <v>341</v>
      </c>
      <c r="D3" s="78"/>
      <c r="E3" s="88"/>
      <c r="F3" s="49"/>
      <c r="G3" s="89"/>
      <c r="H3" s="90"/>
      <c r="I3" s="50"/>
      <c r="J3" s="50"/>
      <c r="K3" s="91"/>
      <c r="L3" s="63"/>
      <c r="M3" s="92"/>
      <c r="N3" s="93"/>
      <c r="O3" s="93"/>
      <c r="P3" s="93"/>
      <c r="Q3" s="93"/>
      <c r="R3" s="93"/>
      <c r="S3" s="93"/>
      <c r="T3" s="93"/>
      <c r="U3" s="93"/>
      <c r="V3" s="93"/>
      <c r="W3" s="134"/>
      <c r="X3" s="51"/>
      <c r="Y3" s="94"/>
      <c r="Z3" s="95"/>
      <c r="AB3" s="95"/>
    </row>
    <row r="4" spans="1:38" s="96" customFormat="1">
      <c r="A4" s="183" t="s">
        <v>54</v>
      </c>
      <c r="B4" s="97" t="s">
        <v>77</v>
      </c>
      <c r="C4" t="s">
        <v>132</v>
      </c>
      <c r="D4" s="78">
        <v>44606</v>
      </c>
      <c r="E4" s="88">
        <v>44643</v>
      </c>
      <c r="F4" s="169">
        <v>706845.64</v>
      </c>
      <c r="G4" s="98">
        <v>0</v>
      </c>
      <c r="H4" s="99">
        <v>22562.49</v>
      </c>
      <c r="I4" s="100">
        <v>344946.88</v>
      </c>
      <c r="J4" s="50">
        <v>384461.25</v>
      </c>
      <c r="K4" s="101">
        <v>2170127.9</v>
      </c>
      <c r="L4" s="63">
        <f t="shared" ref="L4:L12" si="1">J4+K4</f>
        <v>2554589.15</v>
      </c>
      <c r="M4" s="92"/>
      <c r="N4" s="102">
        <v>64864.58</v>
      </c>
      <c r="O4" s="102">
        <v>2765</v>
      </c>
      <c r="P4" s="102">
        <v>0</v>
      </c>
      <c r="Q4" s="102">
        <v>118766.54</v>
      </c>
      <c r="R4" s="102">
        <v>4699.92</v>
      </c>
      <c r="S4" s="102">
        <v>84637</v>
      </c>
      <c r="T4" s="102">
        <v>34851.93</v>
      </c>
      <c r="U4" s="102">
        <v>0</v>
      </c>
      <c r="V4" s="102">
        <v>34361.910000000003</v>
      </c>
      <c r="W4" s="135"/>
      <c r="X4" s="51">
        <f t="shared" si="0"/>
        <v>344946.88</v>
      </c>
      <c r="Y4" s="94"/>
      <c r="Z4" s="95"/>
      <c r="AB4" s="95"/>
    </row>
    <row r="5" spans="1:38" s="96" customFormat="1">
      <c r="A5" s="199" t="s">
        <v>0</v>
      </c>
      <c r="B5" s="144" t="s">
        <v>234</v>
      </c>
      <c r="C5" s="178" t="s">
        <v>235</v>
      </c>
      <c r="D5" s="78">
        <v>44606</v>
      </c>
      <c r="E5" s="88">
        <v>44642</v>
      </c>
      <c r="F5" s="49">
        <v>156269.51999999999</v>
      </c>
      <c r="G5" s="98">
        <v>0</v>
      </c>
      <c r="H5" s="99">
        <v>0</v>
      </c>
      <c r="I5" s="100">
        <v>149873.32999999999</v>
      </c>
      <c r="J5" s="50">
        <v>6396.19</v>
      </c>
      <c r="K5" s="101">
        <v>-92220.43</v>
      </c>
      <c r="L5" s="63">
        <f t="shared" si="1"/>
        <v>-85824.239999999991</v>
      </c>
      <c r="M5" s="92"/>
      <c r="N5" s="102">
        <v>1569.24</v>
      </c>
      <c r="O5" s="102">
        <v>5870.02</v>
      </c>
      <c r="P5" s="102">
        <v>16681.47</v>
      </c>
      <c r="Q5" s="102">
        <v>28101.05</v>
      </c>
      <c r="R5" s="102">
        <v>0</v>
      </c>
      <c r="S5" s="102">
        <v>29801.55</v>
      </c>
      <c r="T5" s="102">
        <v>13251.83</v>
      </c>
      <c r="U5" s="102">
        <v>36285</v>
      </c>
      <c r="V5" s="102">
        <v>18313.169999999998</v>
      </c>
      <c r="W5" s="135"/>
      <c r="X5" s="51">
        <f t="shared" si="0"/>
        <v>149873.33000000002</v>
      </c>
      <c r="Y5" s="94"/>
      <c r="Z5" s="95"/>
      <c r="AB5" s="95"/>
    </row>
    <row r="6" spans="1:38" s="108" customFormat="1">
      <c r="A6" s="182" t="s">
        <v>367</v>
      </c>
      <c r="B6" s="103" t="s">
        <v>78</v>
      </c>
      <c r="C6" s="153" t="s">
        <v>133</v>
      </c>
      <c r="D6" s="78">
        <v>44606</v>
      </c>
      <c r="E6" s="78">
        <v>44637</v>
      </c>
      <c r="F6" s="49">
        <v>176618.14</v>
      </c>
      <c r="G6" s="52">
        <v>0</v>
      </c>
      <c r="H6" s="53">
        <v>150.09</v>
      </c>
      <c r="I6" s="54">
        <v>30655.25</v>
      </c>
      <c r="J6" s="50">
        <v>146112.98000000001</v>
      </c>
      <c r="K6" s="50">
        <v>257478.16</v>
      </c>
      <c r="L6" s="63">
        <f t="shared" si="1"/>
        <v>403591.14</v>
      </c>
      <c r="M6" s="104"/>
      <c r="N6" s="40">
        <v>448.25</v>
      </c>
      <c r="O6" s="40">
        <v>0</v>
      </c>
      <c r="P6" s="40">
        <v>0</v>
      </c>
      <c r="Q6" s="40">
        <v>0</v>
      </c>
      <c r="R6" s="40">
        <v>779.4</v>
      </c>
      <c r="S6" s="40">
        <v>1337.4</v>
      </c>
      <c r="T6" s="40">
        <v>0</v>
      </c>
      <c r="U6" s="40">
        <v>28090.2</v>
      </c>
      <c r="V6" s="40">
        <v>0</v>
      </c>
      <c r="W6" s="55"/>
      <c r="X6" s="105">
        <f>SUM(N6:W6)</f>
        <v>30655.25</v>
      </c>
      <c r="Y6" s="106"/>
      <c r="Z6" s="107"/>
      <c r="AB6" s="107"/>
    </row>
    <row r="7" spans="1:38" s="43" customFormat="1">
      <c r="A7" s="182" t="s">
        <v>357</v>
      </c>
      <c r="B7" s="103" t="s">
        <v>79</v>
      </c>
      <c r="C7" s="103" t="s">
        <v>134</v>
      </c>
      <c r="D7" s="78">
        <v>44606</v>
      </c>
      <c r="E7" s="78">
        <v>44627</v>
      </c>
      <c r="F7" s="49">
        <v>166960.17000000001</v>
      </c>
      <c r="G7" s="52">
        <v>441</v>
      </c>
      <c r="H7" s="53">
        <v>95.25</v>
      </c>
      <c r="I7" s="54">
        <v>55304.42</v>
      </c>
      <c r="J7" s="50">
        <v>112192</v>
      </c>
      <c r="K7" s="50">
        <v>387043.87</v>
      </c>
      <c r="L7" s="63">
        <f t="shared" si="1"/>
        <v>499235.87</v>
      </c>
      <c r="M7" s="104"/>
      <c r="N7" s="40">
        <v>216</v>
      </c>
      <c r="O7" s="40">
        <v>0</v>
      </c>
      <c r="P7" s="40">
        <v>32673.37</v>
      </c>
      <c r="Q7" s="40">
        <v>19786.11</v>
      </c>
      <c r="R7" s="40">
        <v>0</v>
      </c>
      <c r="S7" s="40">
        <v>0</v>
      </c>
      <c r="T7" s="40">
        <v>2628.94</v>
      </c>
      <c r="U7" s="40">
        <v>0</v>
      </c>
      <c r="V7" s="40">
        <v>0</v>
      </c>
      <c r="W7" s="55"/>
      <c r="X7" s="51">
        <f t="shared" si="0"/>
        <v>55304.42</v>
      </c>
      <c r="Y7" s="41"/>
      <c r="Z7" s="42"/>
      <c r="AB7" s="42"/>
    </row>
    <row r="8" spans="1:38" s="43" customFormat="1" ht="15.75">
      <c r="A8" s="182" t="s">
        <v>358</v>
      </c>
      <c r="B8" s="103" t="s">
        <v>80</v>
      </c>
      <c r="C8" s="103" t="s">
        <v>135</v>
      </c>
      <c r="D8" s="78">
        <v>44606</v>
      </c>
      <c r="E8" s="78">
        <v>44614</v>
      </c>
      <c r="F8" s="49">
        <v>106000.2</v>
      </c>
      <c r="G8" s="52">
        <v>0</v>
      </c>
      <c r="H8" s="192">
        <v>0</v>
      </c>
      <c r="I8" s="54">
        <v>106000.2</v>
      </c>
      <c r="J8" s="50">
        <v>0</v>
      </c>
      <c r="K8" s="50">
        <v>0</v>
      </c>
      <c r="L8" s="63">
        <f t="shared" si="1"/>
        <v>0</v>
      </c>
      <c r="M8" s="104"/>
      <c r="N8" s="40">
        <v>106000.2</v>
      </c>
      <c r="O8" s="40">
        <v>0</v>
      </c>
      <c r="P8" s="40">
        <v>0</v>
      </c>
      <c r="Q8" s="40">
        <v>0</v>
      </c>
      <c r="R8" s="40">
        <v>0</v>
      </c>
      <c r="S8" s="40">
        <v>0</v>
      </c>
      <c r="T8" s="40">
        <v>0</v>
      </c>
      <c r="U8" s="40">
        <v>0</v>
      </c>
      <c r="V8" s="40">
        <v>0</v>
      </c>
      <c r="W8" s="55"/>
      <c r="X8" s="51">
        <f t="shared" si="0"/>
        <v>106000.2</v>
      </c>
      <c r="Y8" s="41"/>
      <c r="Z8" s="42"/>
      <c r="AB8" s="42"/>
    </row>
    <row r="9" spans="1:38" s="43" customFormat="1">
      <c r="A9" s="182" t="s">
        <v>356</v>
      </c>
      <c r="B9" s="103" t="s">
        <v>81</v>
      </c>
      <c r="C9" s="103" t="s">
        <v>136</v>
      </c>
      <c r="D9" s="78">
        <v>44607</v>
      </c>
      <c r="E9" s="78">
        <v>44624</v>
      </c>
      <c r="F9" s="49">
        <v>213790.25</v>
      </c>
      <c r="G9" s="52">
        <v>0</v>
      </c>
      <c r="H9" s="53">
        <v>639.41</v>
      </c>
      <c r="I9" s="54">
        <v>265659.24</v>
      </c>
      <c r="J9" s="50">
        <v>-51229.58</v>
      </c>
      <c r="K9" s="50">
        <v>308546.98</v>
      </c>
      <c r="L9" s="63">
        <f t="shared" si="1"/>
        <v>257317.39999999997</v>
      </c>
      <c r="M9" s="104"/>
      <c r="N9" s="40">
        <v>126924.27</v>
      </c>
      <c r="O9" s="40">
        <v>10291.94</v>
      </c>
      <c r="P9" s="40">
        <v>79761.440000000002</v>
      </c>
      <c r="Q9" s="40">
        <v>7770.64</v>
      </c>
      <c r="R9" s="40">
        <v>0</v>
      </c>
      <c r="S9" s="40">
        <v>9309</v>
      </c>
      <c r="T9" s="40">
        <v>3357.62</v>
      </c>
      <c r="U9" s="40">
        <v>25531.25</v>
      </c>
      <c r="V9" s="40">
        <v>2713.08</v>
      </c>
      <c r="W9" s="55"/>
      <c r="X9" s="51">
        <f t="shared" si="0"/>
        <v>265659.24000000005</v>
      </c>
      <c r="Y9" s="41"/>
      <c r="Z9" s="42"/>
      <c r="AB9" s="42"/>
    </row>
    <row r="10" spans="1:38" s="43" customFormat="1">
      <c r="A10" s="182" t="s">
        <v>55</v>
      </c>
      <c r="B10" s="103" t="s">
        <v>82</v>
      </c>
      <c r="C10" s="103" t="s">
        <v>137</v>
      </c>
      <c r="D10" s="78">
        <v>44607</v>
      </c>
      <c r="E10" s="78">
        <v>44623</v>
      </c>
      <c r="F10" s="49">
        <v>142483.07999999999</v>
      </c>
      <c r="G10" s="52">
        <v>0</v>
      </c>
      <c r="H10" s="53">
        <v>1542.73</v>
      </c>
      <c r="I10" s="54">
        <v>151429.60999999999</v>
      </c>
      <c r="J10" s="50">
        <v>-7403.8</v>
      </c>
      <c r="K10" s="50">
        <v>509205.64</v>
      </c>
      <c r="L10" s="63">
        <f>J10+K10</f>
        <v>501801.84</v>
      </c>
      <c r="M10" s="104"/>
      <c r="N10" s="40">
        <v>9853.69</v>
      </c>
      <c r="O10" s="40">
        <v>7133.75</v>
      </c>
      <c r="P10" s="40">
        <v>12795</v>
      </c>
      <c r="Q10" s="40">
        <v>20339.64</v>
      </c>
      <c r="R10" s="40">
        <v>537.64</v>
      </c>
      <c r="S10" s="40">
        <v>2205</v>
      </c>
      <c r="T10" s="40">
        <v>91564.89</v>
      </c>
      <c r="U10" s="40">
        <v>7000</v>
      </c>
      <c r="V10" s="40">
        <v>0</v>
      </c>
      <c r="W10" s="55"/>
      <c r="X10" s="51">
        <f t="shared" si="0"/>
        <v>151429.60999999999</v>
      </c>
      <c r="Y10" s="41"/>
      <c r="Z10" s="42"/>
      <c r="AB10" s="42"/>
    </row>
    <row r="11" spans="1:38" s="43" customFormat="1">
      <c r="A11" s="182" t="s">
        <v>1</v>
      </c>
      <c r="B11" s="103" t="s">
        <v>83</v>
      </c>
      <c r="C11" s="103" t="s">
        <v>138</v>
      </c>
      <c r="D11" s="78">
        <v>44607</v>
      </c>
      <c r="E11" s="78">
        <v>44629</v>
      </c>
      <c r="F11" s="49">
        <v>159871.06</v>
      </c>
      <c r="G11" s="52">
        <v>0</v>
      </c>
      <c r="H11" s="53">
        <v>0</v>
      </c>
      <c r="I11" s="54">
        <v>159871.06</v>
      </c>
      <c r="J11" s="50">
        <v>0</v>
      </c>
      <c r="K11" s="61">
        <v>0</v>
      </c>
      <c r="L11" s="63">
        <v>0</v>
      </c>
      <c r="M11" s="104"/>
      <c r="N11" s="40">
        <v>0</v>
      </c>
      <c r="O11" s="40">
        <v>4611</v>
      </c>
      <c r="P11" s="40">
        <v>7218.51</v>
      </c>
      <c r="Q11" s="40">
        <v>120525.75</v>
      </c>
      <c r="R11" s="40">
        <v>7603</v>
      </c>
      <c r="S11" s="40">
        <v>0</v>
      </c>
      <c r="T11" s="40">
        <v>219</v>
      </c>
      <c r="U11" s="40">
        <v>14400</v>
      </c>
      <c r="V11" s="40">
        <v>5293.8</v>
      </c>
      <c r="W11" s="55"/>
      <c r="X11" s="51">
        <f t="shared" si="0"/>
        <v>159871.06</v>
      </c>
      <c r="Y11" s="41"/>
      <c r="Z11" s="42"/>
      <c r="AB11" s="42"/>
    </row>
    <row r="12" spans="1:38" s="43" customFormat="1">
      <c r="A12" s="182" t="s">
        <v>253</v>
      </c>
      <c r="B12" s="103" t="s">
        <v>248</v>
      </c>
      <c r="C12" s="153" t="s">
        <v>246</v>
      </c>
      <c r="D12" s="78">
        <v>44607</v>
      </c>
      <c r="E12" s="174"/>
      <c r="F12" s="49">
        <v>270080.56</v>
      </c>
      <c r="G12" s="52" t="s">
        <v>256</v>
      </c>
      <c r="H12" s="53">
        <v>1975.39</v>
      </c>
      <c r="I12" s="54">
        <v>272262.21999999997</v>
      </c>
      <c r="J12" s="50">
        <v>-206.27</v>
      </c>
      <c r="K12" s="61">
        <v>652480.93999999994</v>
      </c>
      <c r="L12" s="63">
        <f t="shared" si="1"/>
        <v>652274.66999999993</v>
      </c>
      <c r="M12" s="104"/>
      <c r="N12" s="40">
        <v>29616.12</v>
      </c>
      <c r="O12" s="40">
        <v>29004</v>
      </c>
      <c r="P12" s="40">
        <v>43057.49</v>
      </c>
      <c r="Q12" s="40">
        <v>3853.91</v>
      </c>
      <c r="R12" s="40">
        <v>0</v>
      </c>
      <c r="S12" s="40">
        <v>0</v>
      </c>
      <c r="T12" s="40">
        <v>1220.4000000000001</v>
      </c>
      <c r="U12" s="40">
        <v>0</v>
      </c>
      <c r="V12" s="40">
        <v>165510.29999999999</v>
      </c>
      <c r="W12" s="55"/>
      <c r="X12" s="51">
        <f t="shared" si="0"/>
        <v>272262.21999999997</v>
      </c>
      <c r="Y12" s="41"/>
      <c r="Z12" s="42"/>
      <c r="AB12" s="42"/>
    </row>
    <row r="13" spans="1:38" s="43" customFormat="1">
      <c r="A13" s="103"/>
      <c r="B13" s="103" t="s">
        <v>84</v>
      </c>
      <c r="C13" s="153" t="s">
        <v>139</v>
      </c>
      <c r="D13" s="78">
        <v>44607</v>
      </c>
      <c r="E13" s="78">
        <v>44630</v>
      </c>
      <c r="F13" s="49"/>
      <c r="G13" s="52"/>
      <c r="H13" s="53"/>
      <c r="I13" s="54"/>
      <c r="J13" s="50"/>
      <c r="K13" s="61"/>
      <c r="L13" s="63"/>
      <c r="M13" s="104"/>
      <c r="N13" s="40"/>
      <c r="O13" s="40"/>
      <c r="P13" s="40"/>
      <c r="Q13" s="40"/>
      <c r="R13" s="40"/>
      <c r="S13" s="40"/>
      <c r="T13" s="40"/>
      <c r="U13" s="40"/>
      <c r="V13" s="40"/>
      <c r="W13" s="55"/>
      <c r="X13" s="51"/>
      <c r="Y13" s="41"/>
      <c r="Z13" s="42"/>
      <c r="AB13" s="42"/>
    </row>
    <row r="14" spans="1:38" s="43" customFormat="1">
      <c r="A14" s="103"/>
      <c r="B14" s="103" t="s">
        <v>249</v>
      </c>
      <c r="C14" s="153" t="s">
        <v>245</v>
      </c>
      <c r="D14" s="78">
        <v>44607</v>
      </c>
      <c r="E14" s="174"/>
      <c r="F14" s="49"/>
      <c r="G14" s="52"/>
      <c r="H14" s="53"/>
      <c r="I14" s="54"/>
      <c r="J14" s="50"/>
      <c r="K14" s="61"/>
      <c r="L14" s="63"/>
      <c r="M14" s="104"/>
      <c r="N14" s="40"/>
      <c r="O14" s="40"/>
      <c r="P14" s="40"/>
      <c r="Q14" s="40"/>
      <c r="R14" s="40"/>
      <c r="S14" s="40"/>
      <c r="T14" s="40"/>
      <c r="U14" s="40"/>
      <c r="V14" s="40"/>
      <c r="W14" s="55"/>
      <c r="X14" s="51"/>
      <c r="Y14" s="41"/>
      <c r="Z14" s="42"/>
      <c r="AB14" s="42"/>
    </row>
    <row r="15" spans="1:38" s="43" customFormat="1">
      <c r="A15" s="103"/>
      <c r="B15" s="103" t="s">
        <v>250</v>
      </c>
      <c r="C15" s="153" t="s">
        <v>247</v>
      </c>
      <c r="D15" s="78">
        <v>44607</v>
      </c>
      <c r="E15" s="174"/>
      <c r="F15" s="49"/>
      <c r="G15" s="52"/>
      <c r="H15" s="53"/>
      <c r="I15" s="54"/>
      <c r="J15" s="50"/>
      <c r="K15" s="61"/>
      <c r="L15" s="63"/>
      <c r="M15" s="104"/>
      <c r="N15" s="40"/>
      <c r="O15" s="40"/>
      <c r="P15" s="40"/>
      <c r="Q15" s="40"/>
      <c r="R15" s="40"/>
      <c r="S15" s="40"/>
      <c r="T15" s="40"/>
      <c r="U15" s="40"/>
      <c r="V15" s="40"/>
      <c r="W15" s="55"/>
      <c r="X15" s="51"/>
      <c r="Y15" s="41"/>
      <c r="Z15" s="42"/>
      <c r="AB15" s="42"/>
    </row>
    <row r="16" spans="1:38" s="96" customFormat="1">
      <c r="A16" s="181" t="s">
        <v>56</v>
      </c>
      <c r="B16" s="143" t="s">
        <v>85</v>
      </c>
      <c r="C16" s="143" t="s">
        <v>140</v>
      </c>
      <c r="D16" s="78">
        <v>44607</v>
      </c>
      <c r="E16" s="88">
        <v>44607</v>
      </c>
      <c r="F16" s="49">
        <v>148381.91</v>
      </c>
      <c r="G16" s="89">
        <v>0</v>
      </c>
      <c r="H16" s="109">
        <v>170.35</v>
      </c>
      <c r="I16" s="50">
        <v>107330.82</v>
      </c>
      <c r="J16" s="50">
        <v>41221.440000000002</v>
      </c>
      <c r="K16" s="91">
        <v>80854.09</v>
      </c>
      <c r="L16" s="63">
        <f t="shared" ref="L16:L86" si="2">J16+K16</f>
        <v>122075.53</v>
      </c>
      <c r="M16" s="104"/>
      <c r="N16" s="93">
        <v>879.69</v>
      </c>
      <c r="O16" s="93">
        <v>5064.47</v>
      </c>
      <c r="P16" s="93">
        <v>5229.72</v>
      </c>
      <c r="Q16" s="93">
        <v>39839.629999999997</v>
      </c>
      <c r="R16" s="93">
        <v>0</v>
      </c>
      <c r="S16" s="93">
        <v>45416.51</v>
      </c>
      <c r="T16" s="93">
        <v>0</v>
      </c>
      <c r="U16" s="93">
        <v>2294.69</v>
      </c>
      <c r="V16" s="110">
        <v>8606.11</v>
      </c>
      <c r="W16" s="134"/>
      <c r="X16" s="51">
        <f t="shared" si="0"/>
        <v>107330.81999999999</v>
      </c>
      <c r="Y16" s="94"/>
      <c r="Z16" s="95"/>
      <c r="AB16" s="95"/>
    </row>
    <row r="17" spans="1:28" s="43" customFormat="1">
      <c r="A17" s="182" t="s">
        <v>269</v>
      </c>
      <c r="B17" s="103" t="s">
        <v>267</v>
      </c>
      <c r="C17" s="153" t="s">
        <v>268</v>
      </c>
      <c r="D17" s="78">
        <v>44607</v>
      </c>
      <c r="E17" s="78">
        <v>44651</v>
      </c>
      <c r="F17" s="49">
        <v>118860.78</v>
      </c>
      <c r="G17" s="52">
        <v>0</v>
      </c>
      <c r="H17" s="53">
        <v>17.98</v>
      </c>
      <c r="I17" s="54">
        <v>118396</v>
      </c>
      <c r="J17" s="50">
        <v>482.76</v>
      </c>
      <c r="K17" s="61">
        <v>80093.56</v>
      </c>
      <c r="L17" s="63">
        <f t="shared" si="2"/>
        <v>80576.319999999992</v>
      </c>
      <c r="M17" s="104"/>
      <c r="N17" s="40">
        <v>28336</v>
      </c>
      <c r="O17" s="40">
        <v>0</v>
      </c>
      <c r="P17" s="40">
        <v>25327</v>
      </c>
      <c r="Q17" s="40">
        <v>50967</v>
      </c>
      <c r="R17" s="40">
        <v>0</v>
      </c>
      <c r="S17" s="40">
        <v>0</v>
      </c>
      <c r="T17" s="40">
        <v>11423</v>
      </c>
      <c r="U17" s="40">
        <v>0</v>
      </c>
      <c r="V17" s="40">
        <v>2343</v>
      </c>
      <c r="W17" s="55"/>
      <c r="X17" s="51">
        <f t="shared" si="0"/>
        <v>118396</v>
      </c>
      <c r="Y17" s="41"/>
      <c r="Z17" s="42"/>
      <c r="AB17" s="42"/>
    </row>
    <row r="18" spans="1:28" s="43" customFormat="1">
      <c r="A18" s="173"/>
      <c r="B18" s="103" t="s">
        <v>215</v>
      </c>
      <c r="C18" s="153" t="s">
        <v>214</v>
      </c>
      <c r="D18" s="174"/>
      <c r="E18" s="174"/>
      <c r="F18" s="49"/>
      <c r="G18" s="52"/>
      <c r="H18" s="53"/>
      <c r="I18" s="54"/>
      <c r="J18" s="50"/>
      <c r="K18" s="61"/>
      <c r="L18" s="63"/>
      <c r="M18" s="104"/>
      <c r="N18" s="40"/>
      <c r="O18" s="40"/>
      <c r="P18" s="40"/>
      <c r="Q18" s="40"/>
      <c r="R18" s="40"/>
      <c r="S18" s="40"/>
      <c r="T18" s="40"/>
      <c r="U18" s="40"/>
      <c r="V18" s="40"/>
      <c r="W18" s="55"/>
      <c r="X18" s="51"/>
      <c r="Y18" s="41"/>
      <c r="Z18" s="42"/>
      <c r="AB18" s="42"/>
    </row>
    <row r="19" spans="1:28" s="96" customFormat="1" ht="15.75" customHeight="1">
      <c r="A19" s="183" t="s">
        <v>299</v>
      </c>
      <c r="B19" s="145" t="s">
        <v>290</v>
      </c>
      <c r="C19" s="154" t="s">
        <v>291</v>
      </c>
      <c r="D19" s="78">
        <v>44607</v>
      </c>
      <c r="E19" s="88">
        <v>44637</v>
      </c>
      <c r="F19" s="49">
        <v>194037.99</v>
      </c>
      <c r="G19" s="98">
        <v>0</v>
      </c>
      <c r="H19" s="99">
        <v>18.52</v>
      </c>
      <c r="I19" s="100">
        <v>137000</v>
      </c>
      <c r="J19" s="50">
        <v>57056.51</v>
      </c>
      <c r="K19" s="101">
        <v>39625.589999999997</v>
      </c>
      <c r="L19" s="63">
        <f t="shared" si="2"/>
        <v>96682.1</v>
      </c>
      <c r="M19" s="104"/>
      <c r="N19" s="102">
        <v>43029</v>
      </c>
      <c r="O19" s="102">
        <v>25000</v>
      </c>
      <c r="P19" s="102">
        <v>0</v>
      </c>
      <c r="Q19" s="102">
        <v>9371</v>
      </c>
      <c r="R19" s="102">
        <v>48000</v>
      </c>
      <c r="S19" s="102">
        <v>0</v>
      </c>
      <c r="T19" s="102">
        <v>0</v>
      </c>
      <c r="U19" s="102">
        <v>0</v>
      </c>
      <c r="V19" s="102">
        <v>11600</v>
      </c>
      <c r="W19" s="135"/>
      <c r="X19" s="51">
        <f t="shared" si="0"/>
        <v>137000</v>
      </c>
      <c r="Y19" s="94"/>
      <c r="Z19" s="95"/>
      <c r="AB19" s="95"/>
    </row>
    <row r="20" spans="1:28" s="43" customFormat="1">
      <c r="A20" s="182" t="s">
        <v>2</v>
      </c>
      <c r="B20" s="146" t="s">
        <v>86</v>
      </c>
      <c r="C20" t="s">
        <v>141</v>
      </c>
      <c r="D20" s="78">
        <v>44607</v>
      </c>
      <c r="E20" s="78">
        <v>44648</v>
      </c>
      <c r="F20" s="49">
        <v>205918.13</v>
      </c>
      <c r="G20" s="52">
        <v>0</v>
      </c>
      <c r="H20" s="53">
        <v>0</v>
      </c>
      <c r="I20" s="54">
        <v>205918.13</v>
      </c>
      <c r="J20" s="50">
        <v>0</v>
      </c>
      <c r="K20" s="61">
        <v>0</v>
      </c>
      <c r="L20" s="63">
        <f t="shared" si="2"/>
        <v>0</v>
      </c>
      <c r="M20" s="104"/>
      <c r="N20" s="40">
        <v>0</v>
      </c>
      <c r="O20" s="40">
        <v>0</v>
      </c>
      <c r="P20" s="40">
        <v>0</v>
      </c>
      <c r="Q20" s="40">
        <v>60000</v>
      </c>
      <c r="R20" s="40">
        <v>0</v>
      </c>
      <c r="S20" s="40">
        <v>145918.13</v>
      </c>
      <c r="T20" s="40">
        <v>0</v>
      </c>
      <c r="U20" s="40">
        <v>0</v>
      </c>
      <c r="V20" s="40">
        <v>0</v>
      </c>
      <c r="W20" s="55"/>
      <c r="X20" s="51">
        <f t="shared" si="0"/>
        <v>205918.13</v>
      </c>
      <c r="Y20" s="41"/>
      <c r="Z20" s="42"/>
      <c r="AB20" s="42"/>
    </row>
    <row r="21" spans="1:28" s="43" customFormat="1">
      <c r="A21" s="200" t="s">
        <v>57</v>
      </c>
      <c r="B21" s="146" t="s">
        <v>274</v>
      </c>
      <c r="C21" s="155" t="s">
        <v>275</v>
      </c>
      <c r="D21" s="78">
        <v>44607</v>
      </c>
      <c r="E21" s="78">
        <v>44642</v>
      </c>
      <c r="F21" s="49">
        <v>111990.15</v>
      </c>
      <c r="G21" s="52">
        <v>0</v>
      </c>
      <c r="H21" s="53">
        <v>186.76</v>
      </c>
      <c r="I21" s="54">
        <v>23061.51</v>
      </c>
      <c r="J21" s="50">
        <v>89115.4</v>
      </c>
      <c r="K21" s="61">
        <v>133371.38</v>
      </c>
      <c r="L21" s="63">
        <f t="shared" si="2"/>
        <v>222486.78</v>
      </c>
      <c r="M21" s="104"/>
      <c r="N21" s="40">
        <v>7170.14</v>
      </c>
      <c r="O21" s="40">
        <v>688</v>
      </c>
      <c r="P21" s="40">
        <v>7619.98</v>
      </c>
      <c r="Q21" s="40">
        <v>5778.73</v>
      </c>
      <c r="R21" s="40">
        <v>0</v>
      </c>
      <c r="S21" s="40">
        <v>999.99</v>
      </c>
      <c r="T21" s="40">
        <v>0</v>
      </c>
      <c r="U21" s="40">
        <v>0</v>
      </c>
      <c r="V21" s="40">
        <v>804.67</v>
      </c>
      <c r="W21" s="55"/>
      <c r="X21" s="51">
        <f t="shared" si="0"/>
        <v>23061.51</v>
      </c>
      <c r="Y21" s="41"/>
      <c r="Z21" s="42"/>
      <c r="AB21" s="42"/>
    </row>
    <row r="22" spans="1:28" s="43" customFormat="1">
      <c r="A22" s="182" t="s">
        <v>197</v>
      </c>
      <c r="B22" s="146" t="s">
        <v>195</v>
      </c>
      <c r="C22" t="s">
        <v>196</v>
      </c>
      <c r="D22" s="78">
        <v>44607</v>
      </c>
      <c r="E22" s="78">
        <v>44638</v>
      </c>
      <c r="F22" s="49">
        <v>106256.77</v>
      </c>
      <c r="G22" s="52">
        <v>84075.91</v>
      </c>
      <c r="H22" s="53">
        <v>7.23</v>
      </c>
      <c r="I22" s="54">
        <v>74594.13</v>
      </c>
      <c r="J22" s="50">
        <v>115745.78</v>
      </c>
      <c r="K22" s="61">
        <v>71881.45</v>
      </c>
      <c r="L22" s="63">
        <f t="shared" si="2"/>
        <v>187627.22999999998</v>
      </c>
      <c r="M22" s="104"/>
      <c r="N22" s="40">
        <v>29854.14</v>
      </c>
      <c r="O22" s="40">
        <v>0</v>
      </c>
      <c r="P22" s="40">
        <v>3721.93</v>
      </c>
      <c r="Q22" s="40">
        <v>7976.9</v>
      </c>
      <c r="R22" s="40">
        <v>1560</v>
      </c>
      <c r="S22" s="40">
        <v>15541.83</v>
      </c>
      <c r="T22" s="40">
        <v>4468.3500000000004</v>
      </c>
      <c r="U22" s="40">
        <v>7847</v>
      </c>
      <c r="V22" s="40">
        <v>3623.98</v>
      </c>
      <c r="W22" s="55"/>
      <c r="X22" s="51">
        <f t="shared" si="0"/>
        <v>74594.12999999999</v>
      </c>
      <c r="Y22" s="41"/>
      <c r="Z22" s="42"/>
      <c r="AB22" s="42"/>
    </row>
    <row r="23" spans="1:28" s="96" customFormat="1" ht="15.75">
      <c r="A23" s="183" t="s">
        <v>307</v>
      </c>
      <c r="B23" s="145" t="s">
        <v>304</v>
      </c>
      <c r="C23" s="177" t="s">
        <v>305</v>
      </c>
      <c r="D23" s="78">
        <v>44606</v>
      </c>
      <c r="F23" s="49">
        <v>117269.56</v>
      </c>
      <c r="G23" s="111">
        <v>0</v>
      </c>
      <c r="H23" s="191">
        <v>0</v>
      </c>
      <c r="I23" s="100">
        <v>67999.92</v>
      </c>
      <c r="J23" s="50">
        <v>49269.64</v>
      </c>
      <c r="K23" s="101">
        <v>-21114.720000000001</v>
      </c>
      <c r="L23" s="63">
        <f t="shared" si="2"/>
        <v>28154.92</v>
      </c>
      <c r="M23" s="104"/>
      <c r="N23" s="102">
        <v>-18925.060000000001</v>
      </c>
      <c r="O23" s="102">
        <v>2089</v>
      </c>
      <c r="P23" s="102">
        <v>17311.990000000002</v>
      </c>
      <c r="Q23" s="102">
        <v>55503.59</v>
      </c>
      <c r="R23" s="102">
        <v>0</v>
      </c>
      <c r="S23" s="102">
        <v>3750</v>
      </c>
      <c r="T23" s="102">
        <v>0</v>
      </c>
      <c r="U23" s="102">
        <v>5070.3999999999996</v>
      </c>
      <c r="V23" s="102">
        <v>3200</v>
      </c>
      <c r="W23" s="135"/>
      <c r="X23" s="51">
        <f t="shared" si="0"/>
        <v>67999.92</v>
      </c>
      <c r="Y23" s="94"/>
      <c r="Z23" s="95"/>
      <c r="AB23" s="95"/>
    </row>
    <row r="24" spans="1:28" s="96" customFormat="1">
      <c r="A24" s="97"/>
      <c r="B24" s="145" t="s">
        <v>259</v>
      </c>
      <c r="C24" s="177" t="s">
        <v>306</v>
      </c>
      <c r="D24" s="78"/>
      <c r="E24" s="88">
        <v>44614</v>
      </c>
      <c r="F24" s="49"/>
      <c r="G24" s="111"/>
      <c r="H24" s="180"/>
      <c r="I24" s="100"/>
      <c r="J24" s="50"/>
      <c r="K24" s="101"/>
      <c r="L24" s="63"/>
      <c r="M24" s="104"/>
      <c r="N24" s="102"/>
      <c r="O24" s="102"/>
      <c r="P24" s="102"/>
      <c r="Q24" s="102"/>
      <c r="R24" s="102"/>
      <c r="S24" s="102"/>
      <c r="T24" s="102"/>
      <c r="U24" s="102"/>
      <c r="V24" s="102"/>
      <c r="W24" s="135"/>
      <c r="X24" s="51"/>
      <c r="Y24" s="94"/>
      <c r="Z24" s="95"/>
      <c r="AB24" s="95"/>
    </row>
    <row r="25" spans="1:28" s="43" customFormat="1">
      <c r="A25" s="182" t="s">
        <v>48</v>
      </c>
      <c r="B25" s="146" t="s">
        <v>385</v>
      </c>
      <c r="C25" s="167" t="s">
        <v>310</v>
      </c>
      <c r="D25" s="78">
        <v>44607</v>
      </c>
      <c r="E25" s="174" t="s">
        <v>256</v>
      </c>
      <c r="F25" s="49">
        <v>209942.88</v>
      </c>
      <c r="G25" s="52">
        <v>672.75</v>
      </c>
      <c r="H25" s="112">
        <v>25.59</v>
      </c>
      <c r="I25" s="54">
        <v>137799.76</v>
      </c>
      <c r="J25" s="50">
        <v>72841.460000000006</v>
      </c>
      <c r="K25" s="61">
        <v>117409.46</v>
      </c>
      <c r="L25" s="63">
        <f t="shared" si="2"/>
        <v>190250.92</v>
      </c>
      <c r="M25" s="104"/>
      <c r="N25" s="40">
        <v>24780.34</v>
      </c>
      <c r="O25" s="40">
        <v>10895</v>
      </c>
      <c r="P25" s="40">
        <v>22247.3</v>
      </c>
      <c r="Q25" s="40">
        <v>34478.769999999997</v>
      </c>
      <c r="R25" s="40">
        <v>296.76</v>
      </c>
      <c r="S25" s="40">
        <v>0</v>
      </c>
      <c r="T25" s="40">
        <v>24801.58</v>
      </c>
      <c r="U25" s="40">
        <v>17345.39</v>
      </c>
      <c r="V25" s="40">
        <v>2954.62</v>
      </c>
      <c r="W25" s="55"/>
      <c r="X25" s="51">
        <f t="shared" si="0"/>
        <v>137799.76</v>
      </c>
      <c r="Y25" s="41"/>
      <c r="Z25" s="42"/>
      <c r="AB25" s="42"/>
    </row>
    <row r="26" spans="1:28" s="43" customFormat="1">
      <c r="A26" s="103"/>
      <c r="B26" s="146" t="s">
        <v>386</v>
      </c>
      <c r="C26" s="167" t="s">
        <v>387</v>
      </c>
      <c r="D26" s="174"/>
      <c r="E26" s="78">
        <v>44648</v>
      </c>
      <c r="F26" s="49"/>
      <c r="G26" s="113"/>
      <c r="H26" s="112"/>
      <c r="I26" s="54"/>
      <c r="J26" s="50"/>
      <c r="K26" s="61"/>
      <c r="L26" s="63"/>
      <c r="M26" s="104"/>
      <c r="N26" s="40"/>
      <c r="O26" s="40"/>
      <c r="P26" s="40"/>
      <c r="Q26" s="40"/>
      <c r="R26" s="40"/>
      <c r="S26" s="40"/>
      <c r="T26" s="40"/>
      <c r="U26" s="40"/>
      <c r="V26" s="40"/>
      <c r="W26" s="55"/>
      <c r="X26" s="51"/>
      <c r="Y26" s="41"/>
      <c r="Z26" s="42"/>
      <c r="AB26" s="42"/>
    </row>
    <row r="27" spans="1:28" s="43" customFormat="1">
      <c r="A27" s="182" t="s">
        <v>3</v>
      </c>
      <c r="B27" s="146" t="s">
        <v>87</v>
      </c>
      <c r="C27" s="146" t="s">
        <v>142</v>
      </c>
      <c r="D27" s="78">
        <v>44607</v>
      </c>
      <c r="E27" s="78">
        <v>44614</v>
      </c>
      <c r="F27" s="49">
        <v>832912.6</v>
      </c>
      <c r="G27" s="113">
        <v>0</v>
      </c>
      <c r="H27" s="53">
        <v>3.33</v>
      </c>
      <c r="I27" s="54">
        <v>832915.93</v>
      </c>
      <c r="J27" s="50">
        <v>0</v>
      </c>
      <c r="K27" s="61">
        <v>0</v>
      </c>
      <c r="L27" s="63">
        <f t="shared" si="2"/>
        <v>0</v>
      </c>
      <c r="M27" s="104"/>
      <c r="N27" s="40">
        <v>0</v>
      </c>
      <c r="O27" s="40">
        <v>30202</v>
      </c>
      <c r="P27" s="40">
        <v>64246.8</v>
      </c>
      <c r="Q27" s="40">
        <v>674307.13</v>
      </c>
      <c r="R27" s="40">
        <v>15965</v>
      </c>
      <c r="S27" s="40">
        <v>0</v>
      </c>
      <c r="T27" s="40">
        <v>0</v>
      </c>
      <c r="U27" s="40">
        <v>48195</v>
      </c>
      <c r="V27" s="40">
        <v>0</v>
      </c>
      <c r="W27" s="55"/>
      <c r="X27" s="51">
        <f t="shared" si="0"/>
        <v>832915.93</v>
      </c>
      <c r="Y27" s="41"/>
      <c r="Z27" s="42"/>
      <c r="AB27" s="42"/>
    </row>
    <row r="28" spans="1:28" s="43" customFormat="1">
      <c r="A28" s="182" t="s">
        <v>349</v>
      </c>
      <c r="B28" s="146" t="s">
        <v>88</v>
      </c>
      <c r="C28" s="146" t="s">
        <v>143</v>
      </c>
      <c r="D28" s="78">
        <v>44607</v>
      </c>
      <c r="E28" s="78">
        <v>44628</v>
      </c>
      <c r="F28" s="49">
        <v>140696.85999999999</v>
      </c>
      <c r="G28" s="52">
        <v>646.47</v>
      </c>
      <c r="H28" s="53">
        <v>219.19</v>
      </c>
      <c r="I28" s="54">
        <v>131294.21</v>
      </c>
      <c r="J28" s="50">
        <v>9621.84</v>
      </c>
      <c r="K28" s="61">
        <v>-768.25</v>
      </c>
      <c r="L28" s="63">
        <f t="shared" si="2"/>
        <v>8853.59</v>
      </c>
      <c r="M28" s="104"/>
      <c r="N28" s="40">
        <v>41855.410000000003</v>
      </c>
      <c r="O28" s="40">
        <v>3303.1</v>
      </c>
      <c r="P28" s="40">
        <v>7973.34</v>
      </c>
      <c r="Q28" s="40">
        <v>56399.91</v>
      </c>
      <c r="R28" s="40">
        <v>0</v>
      </c>
      <c r="S28" s="40">
        <v>0</v>
      </c>
      <c r="T28" s="40">
        <v>0</v>
      </c>
      <c r="U28" s="40">
        <v>11928</v>
      </c>
      <c r="V28" s="40">
        <v>9834.4500000000007</v>
      </c>
      <c r="W28" s="55"/>
      <c r="X28" s="51">
        <f t="shared" si="0"/>
        <v>131294.21000000002</v>
      </c>
      <c r="Y28" s="41"/>
      <c r="Z28" s="42"/>
      <c r="AB28" s="42"/>
    </row>
    <row r="29" spans="1:28" s="96" customFormat="1">
      <c r="A29" s="183" t="s">
        <v>348</v>
      </c>
      <c r="B29" s="145" t="s">
        <v>254</v>
      </c>
      <c r="C29" s="154" t="s">
        <v>255</v>
      </c>
      <c r="D29" s="78">
        <v>44607</v>
      </c>
      <c r="E29" s="189"/>
      <c r="F29" s="49">
        <v>162707</v>
      </c>
      <c r="G29" s="98"/>
      <c r="H29" s="99">
        <v>35.89</v>
      </c>
      <c r="I29" s="100">
        <v>129266.33</v>
      </c>
      <c r="J29" s="50">
        <v>33476.559999999998</v>
      </c>
      <c r="K29" s="101">
        <v>159890.63</v>
      </c>
      <c r="L29" s="63">
        <v>193367.19</v>
      </c>
      <c r="M29" s="104"/>
      <c r="N29" s="102">
        <v>0</v>
      </c>
      <c r="O29" s="102">
        <v>4184.88</v>
      </c>
      <c r="P29" s="102">
        <v>75276.679999999993</v>
      </c>
      <c r="Q29" s="102">
        <v>9874.9599999999991</v>
      </c>
      <c r="R29" s="102">
        <v>1680</v>
      </c>
      <c r="S29" s="102">
        <v>0</v>
      </c>
      <c r="T29" s="102">
        <v>7956</v>
      </c>
      <c r="U29" s="102">
        <v>26111.75</v>
      </c>
      <c r="V29" s="102">
        <v>4182.0600000000004</v>
      </c>
      <c r="W29" s="135"/>
      <c r="X29" s="51">
        <f t="shared" si="0"/>
        <v>129266.32999999999</v>
      </c>
      <c r="Y29" s="114"/>
      <c r="Z29" s="95"/>
      <c r="AB29" s="95"/>
    </row>
    <row r="30" spans="1:28" s="96" customFormat="1">
      <c r="A30" s="97"/>
      <c r="B30" s="145" t="s">
        <v>265</v>
      </c>
      <c r="C30" s="154" t="s">
        <v>266</v>
      </c>
      <c r="D30" s="78">
        <v>44607</v>
      </c>
      <c r="E30" s="189"/>
      <c r="F30" s="49"/>
      <c r="G30" s="184"/>
      <c r="H30" s="185"/>
      <c r="I30" s="186"/>
      <c r="J30" s="187"/>
      <c r="K30" s="188"/>
      <c r="L30" s="187"/>
      <c r="M30" s="104"/>
      <c r="N30" s="102"/>
      <c r="O30" s="102"/>
      <c r="P30" s="102"/>
      <c r="Q30" s="102"/>
      <c r="R30" s="102"/>
      <c r="S30" s="102"/>
      <c r="T30" s="102"/>
      <c r="U30" s="102"/>
      <c r="V30" s="102"/>
      <c r="W30" s="135"/>
      <c r="X30" s="51"/>
      <c r="Y30" s="114"/>
      <c r="Z30" s="95"/>
      <c r="AB30" s="95"/>
    </row>
    <row r="31" spans="1:28" s="96" customFormat="1">
      <c r="A31" s="97"/>
      <c r="B31" s="145" t="s">
        <v>325</v>
      </c>
      <c r="C31" s="154" t="s">
        <v>326</v>
      </c>
      <c r="D31" s="174"/>
      <c r="E31" s="88">
        <v>44621</v>
      </c>
      <c r="F31" s="49"/>
      <c r="G31" s="184"/>
      <c r="H31" s="185"/>
      <c r="I31" s="186"/>
      <c r="J31" s="187"/>
      <c r="K31" s="188"/>
      <c r="L31" s="187"/>
      <c r="M31" s="104"/>
      <c r="N31" s="102"/>
      <c r="O31" s="102"/>
      <c r="P31" s="102"/>
      <c r="Q31" s="102"/>
      <c r="R31" s="102"/>
      <c r="S31" s="102"/>
      <c r="T31" s="102"/>
      <c r="U31" s="102"/>
      <c r="V31" s="102"/>
      <c r="W31" s="135"/>
      <c r="X31" s="51"/>
      <c r="Y31" s="114"/>
      <c r="Z31" s="95"/>
      <c r="AB31" s="95"/>
    </row>
    <row r="32" spans="1:28" s="96" customFormat="1">
      <c r="A32" s="183" t="s">
        <v>360</v>
      </c>
      <c r="B32" s="145" t="s">
        <v>217</v>
      </c>
      <c r="C32" s="154" t="s">
        <v>216</v>
      </c>
      <c r="D32" s="78">
        <v>44607</v>
      </c>
      <c r="E32" s="88">
        <v>44631</v>
      </c>
      <c r="F32" s="49">
        <v>121957.09</v>
      </c>
      <c r="G32" s="98" t="s">
        <v>256</v>
      </c>
      <c r="H32" s="196">
        <v>0</v>
      </c>
      <c r="I32" s="100">
        <v>44269.71</v>
      </c>
      <c r="J32" s="50">
        <v>77687.38</v>
      </c>
      <c r="K32" s="101">
        <v>221605.31</v>
      </c>
      <c r="L32" s="63">
        <f t="shared" si="2"/>
        <v>299292.69</v>
      </c>
      <c r="M32" s="92"/>
      <c r="N32" s="102">
        <v>3600</v>
      </c>
      <c r="O32" s="102">
        <v>7365.31</v>
      </c>
      <c r="P32" s="102">
        <v>22529.4</v>
      </c>
      <c r="Q32" s="102">
        <v>5775</v>
      </c>
      <c r="R32" s="102">
        <v>0</v>
      </c>
      <c r="S32" s="102">
        <v>0</v>
      </c>
      <c r="T32" s="102">
        <v>0</v>
      </c>
      <c r="U32" s="102">
        <v>5000</v>
      </c>
      <c r="V32" s="102">
        <v>0</v>
      </c>
      <c r="W32" s="135"/>
      <c r="X32" s="51">
        <f t="shared" si="0"/>
        <v>44269.710000000006</v>
      </c>
      <c r="Z32" s="95"/>
      <c r="AB32" s="95"/>
    </row>
    <row r="33" spans="1:28" s="43" customFormat="1" ht="15.75">
      <c r="A33" s="182" t="s">
        <v>390</v>
      </c>
      <c r="B33" s="146" t="s">
        <v>388</v>
      </c>
      <c r="C33" s="155" t="s">
        <v>389</v>
      </c>
      <c r="D33" s="174"/>
      <c r="E33" s="174"/>
      <c r="F33" s="49">
        <v>134863.19</v>
      </c>
      <c r="G33" s="52">
        <v>3654</v>
      </c>
      <c r="H33" s="53">
        <v>0</v>
      </c>
      <c r="I33" s="54">
        <v>75923.88</v>
      </c>
      <c r="J33" s="50">
        <v>62593.31</v>
      </c>
      <c r="K33" s="61">
        <v>304210.78999999998</v>
      </c>
      <c r="L33" s="63">
        <f t="shared" si="2"/>
        <v>366804.1</v>
      </c>
      <c r="M33" s="104"/>
      <c r="N33" s="40">
        <v>14698.32</v>
      </c>
      <c r="O33" s="40">
        <v>8962.67</v>
      </c>
      <c r="P33" s="40">
        <v>11524.65</v>
      </c>
      <c r="Q33" s="40">
        <v>17097.240000000002</v>
      </c>
      <c r="R33" s="40">
        <v>0</v>
      </c>
      <c r="S33" s="40">
        <v>8419</v>
      </c>
      <c r="T33" s="40">
        <v>0</v>
      </c>
      <c r="U33" s="40">
        <v>9222</v>
      </c>
      <c r="V33" s="40">
        <v>6000</v>
      </c>
      <c r="W33" s="55"/>
      <c r="X33" s="51">
        <f t="shared" si="0"/>
        <v>75923.88</v>
      </c>
      <c r="Z33" s="42"/>
      <c r="AB33" s="42"/>
    </row>
    <row r="34" spans="1:28" s="43" customFormat="1">
      <c r="A34" s="103"/>
      <c r="B34" s="146" t="s">
        <v>241</v>
      </c>
      <c r="C34" s="155" t="s">
        <v>242</v>
      </c>
      <c r="D34" s="78">
        <v>44608</v>
      </c>
      <c r="E34" s="78">
        <v>44651</v>
      </c>
      <c r="F34" s="49"/>
      <c r="G34" s="52"/>
      <c r="H34" s="53"/>
      <c r="I34" s="54"/>
      <c r="J34" s="50"/>
      <c r="K34" s="61"/>
      <c r="L34" s="63"/>
      <c r="M34" s="104"/>
      <c r="N34" s="40"/>
      <c r="O34" s="40"/>
      <c r="P34" s="40"/>
      <c r="Q34" s="40"/>
      <c r="R34" s="40"/>
      <c r="S34" s="40"/>
      <c r="T34" s="40"/>
      <c r="U34" s="40"/>
      <c r="V34" s="40"/>
      <c r="W34" s="55"/>
      <c r="X34" s="51"/>
      <c r="Z34" s="42"/>
      <c r="AB34" s="42"/>
    </row>
    <row r="35" spans="1:28" s="43" customFormat="1">
      <c r="A35" s="182" t="s">
        <v>4</v>
      </c>
      <c r="B35" s="146" t="s">
        <v>89</v>
      </c>
      <c r="C35" s="146" t="s">
        <v>144</v>
      </c>
      <c r="D35" s="78">
        <v>44608</v>
      </c>
      <c r="E35" s="78">
        <v>44637</v>
      </c>
      <c r="F35" s="49">
        <v>151640.39000000001</v>
      </c>
      <c r="G35" s="52">
        <v>0</v>
      </c>
      <c r="H35" s="53">
        <v>120.61</v>
      </c>
      <c r="I35" s="54">
        <v>102561.77</v>
      </c>
      <c r="J35" s="50">
        <v>49199.23</v>
      </c>
      <c r="K35" s="61">
        <v>447279.56</v>
      </c>
      <c r="L35" s="63">
        <f t="shared" si="2"/>
        <v>496478.79</v>
      </c>
      <c r="M35" s="104"/>
      <c r="N35" s="40">
        <v>55269.68</v>
      </c>
      <c r="O35" s="40">
        <v>8617.7999999999993</v>
      </c>
      <c r="P35" s="40">
        <v>20614.52</v>
      </c>
      <c r="Q35" s="40">
        <v>0</v>
      </c>
      <c r="R35" s="40">
        <v>0</v>
      </c>
      <c r="S35" s="40">
        <v>0</v>
      </c>
      <c r="T35" s="40">
        <v>490</v>
      </c>
      <c r="U35" s="40">
        <v>17569.77</v>
      </c>
      <c r="V35" s="40">
        <v>0</v>
      </c>
      <c r="W35" s="55"/>
      <c r="X35" s="51">
        <f t="shared" si="0"/>
        <v>102561.77</v>
      </c>
      <c r="Z35" s="42"/>
      <c r="AB35" s="42"/>
    </row>
    <row r="36" spans="1:28" s="96" customFormat="1">
      <c r="A36" s="183" t="s">
        <v>5</v>
      </c>
      <c r="B36" s="145" t="s">
        <v>90</v>
      </c>
      <c r="C36" s="145" t="s">
        <v>145</v>
      </c>
      <c r="D36" s="78">
        <v>44608</v>
      </c>
      <c r="E36" s="88">
        <v>44638</v>
      </c>
      <c r="F36" s="49">
        <v>179380.81</v>
      </c>
      <c r="G36" s="98">
        <v>44527.47</v>
      </c>
      <c r="H36" s="99">
        <v>315.38</v>
      </c>
      <c r="I36" s="100">
        <v>115596.47</v>
      </c>
      <c r="J36" s="50">
        <v>108627.19</v>
      </c>
      <c r="K36" s="101">
        <v>204919.39</v>
      </c>
      <c r="L36" s="63">
        <f t="shared" si="2"/>
        <v>313546.58</v>
      </c>
      <c r="M36" s="92"/>
      <c r="N36" s="102">
        <v>31302.18</v>
      </c>
      <c r="O36" s="102">
        <v>9688.61</v>
      </c>
      <c r="P36" s="102">
        <v>16609.490000000002</v>
      </c>
      <c r="Q36" s="102">
        <v>17331.509999999998</v>
      </c>
      <c r="R36" s="102">
        <v>5446.07</v>
      </c>
      <c r="S36" s="102">
        <v>19469.060000000001</v>
      </c>
      <c r="T36" s="102">
        <v>520</v>
      </c>
      <c r="U36" s="102">
        <v>0</v>
      </c>
      <c r="V36" s="102">
        <v>15229.55</v>
      </c>
      <c r="W36" s="135"/>
      <c r="X36" s="51">
        <f t="shared" si="0"/>
        <v>115596.46999999999</v>
      </c>
      <c r="Z36" s="95"/>
      <c r="AB36" s="95"/>
    </row>
    <row r="37" spans="1:28" s="43" customFormat="1">
      <c r="A37" s="182" t="s">
        <v>6</v>
      </c>
      <c r="B37" s="103" t="s">
        <v>91</v>
      </c>
      <c r="C37" s="103" t="s">
        <v>146</v>
      </c>
      <c r="D37" s="78">
        <v>44608</v>
      </c>
      <c r="E37" s="78">
        <v>44642</v>
      </c>
      <c r="F37" s="49">
        <v>107448.55</v>
      </c>
      <c r="G37" s="52">
        <v>1543.68</v>
      </c>
      <c r="H37" s="53">
        <v>2285.0300000000002</v>
      </c>
      <c r="I37" s="54">
        <v>137565.45000000001</v>
      </c>
      <c r="J37" s="50">
        <v>-26288.19</v>
      </c>
      <c r="K37" s="61">
        <v>373824.34</v>
      </c>
      <c r="L37" s="63">
        <v>347536.15</v>
      </c>
      <c r="M37" s="104"/>
      <c r="N37" s="40">
        <v>34023.519999999997</v>
      </c>
      <c r="O37" s="40">
        <v>0</v>
      </c>
      <c r="P37" s="40">
        <v>8400</v>
      </c>
      <c r="Q37" s="40">
        <v>58046.66</v>
      </c>
      <c r="R37" s="40">
        <v>1560</v>
      </c>
      <c r="S37" s="40">
        <v>7585.27</v>
      </c>
      <c r="T37" s="40">
        <v>27950</v>
      </c>
      <c r="U37" s="40">
        <v>0</v>
      </c>
      <c r="V37" s="40">
        <v>0</v>
      </c>
      <c r="W37" s="55"/>
      <c r="X37" s="51">
        <f t="shared" si="0"/>
        <v>137565.45000000001</v>
      </c>
      <c r="Z37" s="42"/>
      <c r="AB37" s="42"/>
    </row>
    <row r="38" spans="1:28" s="115" customFormat="1">
      <c r="A38" s="182" t="s">
        <v>377</v>
      </c>
      <c r="B38" s="103" t="s">
        <v>92</v>
      </c>
      <c r="C38" s="103" t="s">
        <v>147</v>
      </c>
      <c r="D38" s="78">
        <v>44609</v>
      </c>
      <c r="E38" s="78">
        <v>44617</v>
      </c>
      <c r="F38" s="49">
        <v>967292.06</v>
      </c>
      <c r="G38" s="52">
        <v>0</v>
      </c>
      <c r="H38" s="53">
        <v>0</v>
      </c>
      <c r="I38" s="54">
        <v>967292.06</v>
      </c>
      <c r="J38" s="50">
        <v>0</v>
      </c>
      <c r="K38" s="54">
        <v>0</v>
      </c>
      <c r="L38" s="63">
        <f t="shared" si="2"/>
        <v>0</v>
      </c>
      <c r="M38" s="104"/>
      <c r="N38" s="40">
        <v>226103.15</v>
      </c>
      <c r="O38" s="40">
        <v>0</v>
      </c>
      <c r="P38" s="40">
        <v>0</v>
      </c>
      <c r="Q38" s="40">
        <v>514612.06</v>
      </c>
      <c r="R38" s="40">
        <v>4754.1499999999996</v>
      </c>
      <c r="S38" s="40">
        <v>0</v>
      </c>
      <c r="T38" s="40">
        <v>214276.16</v>
      </c>
      <c r="U38" s="40">
        <v>0</v>
      </c>
      <c r="V38" s="40">
        <v>7546.54</v>
      </c>
      <c r="W38" s="55"/>
      <c r="X38" s="51">
        <f t="shared" si="0"/>
        <v>967292.06</v>
      </c>
      <c r="Z38" s="116"/>
      <c r="AB38" s="116"/>
    </row>
    <row r="39" spans="1:28" s="115" customFormat="1">
      <c r="A39" s="103" t="s">
        <v>380</v>
      </c>
      <c r="B39" s="103" t="s">
        <v>378</v>
      </c>
      <c r="C39" s="153" t="s">
        <v>379</v>
      </c>
      <c r="D39" s="174"/>
      <c r="E39" s="174"/>
      <c r="F39" s="49"/>
      <c r="G39" s="113"/>
      <c r="H39" s="117"/>
      <c r="I39" s="118"/>
      <c r="J39" s="50"/>
      <c r="K39" s="201"/>
      <c r="L39" s="63"/>
      <c r="M39" s="104"/>
      <c r="N39" s="40"/>
      <c r="O39" s="40"/>
      <c r="P39" s="40"/>
      <c r="Q39" s="40"/>
      <c r="R39" s="40"/>
      <c r="S39" s="40"/>
      <c r="T39" s="40"/>
      <c r="U39" s="40"/>
      <c r="V39" s="40"/>
      <c r="W39" s="55"/>
      <c r="X39" s="51"/>
      <c r="Z39" s="116"/>
      <c r="AB39" s="116"/>
    </row>
    <row r="40" spans="1:28" s="43" customFormat="1">
      <c r="A40" s="198" t="s">
        <v>281</v>
      </c>
      <c r="B40" s="44" t="s">
        <v>218</v>
      </c>
      <c r="C40" s="172" t="s">
        <v>219</v>
      </c>
      <c r="D40" s="78">
        <v>44609</v>
      </c>
      <c r="E40" s="78">
        <v>44642</v>
      </c>
      <c r="F40" s="49">
        <v>168236.43</v>
      </c>
      <c r="G40" s="113">
        <v>-30000</v>
      </c>
      <c r="H40" s="117">
        <v>51.06</v>
      </c>
      <c r="I40" s="118">
        <v>117895.71</v>
      </c>
      <c r="J40" s="50">
        <v>20391.78</v>
      </c>
      <c r="K40" s="119">
        <v>16706.509999999998</v>
      </c>
      <c r="L40" s="63">
        <f t="shared" si="2"/>
        <v>37098.289999999994</v>
      </c>
      <c r="M40" s="104"/>
      <c r="N40" s="40">
        <v>11098.28</v>
      </c>
      <c r="O40" s="40">
        <v>35661.75</v>
      </c>
      <c r="P40" s="40">
        <v>526.67999999999995</v>
      </c>
      <c r="Q40" s="40">
        <v>67036.710000000006</v>
      </c>
      <c r="R40" s="40">
        <v>0</v>
      </c>
      <c r="S40" s="40">
        <v>0</v>
      </c>
      <c r="T40" s="40">
        <v>3119.02</v>
      </c>
      <c r="U40" s="40">
        <v>0</v>
      </c>
      <c r="V40" s="40">
        <v>453.27</v>
      </c>
      <c r="W40" s="55"/>
      <c r="X40" s="51">
        <f t="shared" si="0"/>
        <v>117895.71000000002</v>
      </c>
      <c r="Z40" s="42"/>
      <c r="AB40" s="42"/>
    </row>
    <row r="41" spans="1:28" s="43" customFormat="1">
      <c r="A41" s="176"/>
      <c r="B41" s="44" t="s">
        <v>279</v>
      </c>
      <c r="C41" s="172" t="s">
        <v>280</v>
      </c>
      <c r="D41" s="78">
        <v>44609</v>
      </c>
      <c r="E41" s="78">
        <v>44642</v>
      </c>
      <c r="F41" s="49"/>
      <c r="G41" s="113"/>
      <c r="H41" s="117"/>
      <c r="I41" s="118"/>
      <c r="J41" s="50"/>
      <c r="K41" s="119"/>
      <c r="L41" s="63"/>
      <c r="M41" s="104"/>
      <c r="N41" s="40"/>
      <c r="O41" s="40"/>
      <c r="P41" s="40"/>
      <c r="Q41" s="40"/>
      <c r="R41" s="40"/>
      <c r="S41" s="40"/>
      <c r="T41" s="40"/>
      <c r="U41" s="40"/>
      <c r="V41" s="40"/>
      <c r="W41" s="55"/>
      <c r="X41" s="51"/>
      <c r="Z41" s="42"/>
      <c r="AB41" s="42"/>
    </row>
    <row r="42" spans="1:28" s="43" customFormat="1">
      <c r="A42" s="198" t="s">
        <v>40</v>
      </c>
      <c r="B42" s="44" t="s">
        <v>236</v>
      </c>
      <c r="C42" s="172" t="s">
        <v>237</v>
      </c>
      <c r="D42" s="78">
        <v>44609</v>
      </c>
      <c r="E42" s="78">
        <v>44648</v>
      </c>
      <c r="F42" s="49">
        <v>121513.31</v>
      </c>
      <c r="G42" s="52">
        <v>0</v>
      </c>
      <c r="H42" s="53">
        <v>40.24</v>
      </c>
      <c r="I42" s="54">
        <v>83537.52</v>
      </c>
      <c r="J42" s="50">
        <v>38016.03</v>
      </c>
      <c r="K42" s="61">
        <v>75523.59</v>
      </c>
      <c r="L42" s="63">
        <f t="shared" si="2"/>
        <v>113539.62</v>
      </c>
      <c r="M42" s="104"/>
      <c r="N42" s="40">
        <v>25457.7</v>
      </c>
      <c r="O42" s="40">
        <v>24385.67</v>
      </c>
      <c r="P42" s="40">
        <v>14994.86</v>
      </c>
      <c r="Q42" s="40">
        <v>0</v>
      </c>
      <c r="R42" s="40">
        <v>4099.29</v>
      </c>
      <c r="S42" s="40">
        <v>0</v>
      </c>
      <c r="T42" s="40">
        <v>0</v>
      </c>
      <c r="U42" s="40">
        <v>14600</v>
      </c>
      <c r="V42" s="40">
        <v>0</v>
      </c>
      <c r="W42" s="55"/>
      <c r="X42" s="51">
        <f t="shared" si="0"/>
        <v>83537.51999999999</v>
      </c>
      <c r="Z42" s="42"/>
      <c r="AB42" s="42"/>
    </row>
    <row r="43" spans="1:28" s="43" customFormat="1">
      <c r="A43" s="198" t="s">
        <v>383</v>
      </c>
      <c r="B43" s="44" t="s">
        <v>311</v>
      </c>
      <c r="C43" s="172" t="s">
        <v>312</v>
      </c>
      <c r="D43" s="78">
        <v>44609</v>
      </c>
      <c r="E43" s="78">
        <v>44649</v>
      </c>
      <c r="F43" s="49">
        <v>169006.45</v>
      </c>
      <c r="G43" s="52">
        <v>0</v>
      </c>
      <c r="H43" s="53">
        <v>19.600000000000001</v>
      </c>
      <c r="I43" s="54">
        <v>96970.81</v>
      </c>
      <c r="J43" s="50">
        <v>72055.240000000005</v>
      </c>
      <c r="K43" s="61">
        <v>359768.03</v>
      </c>
      <c r="L43" s="63">
        <f t="shared" si="2"/>
        <v>431823.27</v>
      </c>
      <c r="M43" s="104"/>
      <c r="N43" s="40">
        <v>43719.82</v>
      </c>
      <c r="O43" s="40">
        <v>3012.01</v>
      </c>
      <c r="P43" s="40">
        <v>17814.88</v>
      </c>
      <c r="Q43" s="40">
        <v>5695.5</v>
      </c>
      <c r="R43" s="40">
        <v>0</v>
      </c>
      <c r="S43" s="40">
        <v>0</v>
      </c>
      <c r="T43" s="40">
        <v>5458</v>
      </c>
      <c r="U43" s="40">
        <v>17500</v>
      </c>
      <c r="V43" s="40">
        <v>3770.6</v>
      </c>
      <c r="W43" s="55"/>
      <c r="X43" s="51">
        <f t="shared" si="0"/>
        <v>96970.810000000012</v>
      </c>
      <c r="Z43" s="42"/>
      <c r="AB43" s="42"/>
    </row>
    <row r="44" spans="1:28" s="43" customFormat="1">
      <c r="A44" s="44"/>
      <c r="B44" s="44" t="s">
        <v>381</v>
      </c>
      <c r="C44" s="172" t="s">
        <v>382</v>
      </c>
      <c r="D44" s="174"/>
      <c r="E44" s="78"/>
      <c r="F44" s="49"/>
      <c r="G44" s="52"/>
      <c r="H44" s="53"/>
      <c r="I44" s="54"/>
      <c r="J44" s="50"/>
      <c r="K44" s="61"/>
      <c r="L44" s="63"/>
      <c r="M44" s="104"/>
      <c r="N44" s="40"/>
      <c r="O44" s="40"/>
      <c r="P44" s="40"/>
      <c r="Q44" s="40"/>
      <c r="R44" s="40"/>
      <c r="S44" s="40"/>
      <c r="T44" s="40"/>
      <c r="U44" s="40"/>
      <c r="V44" s="40"/>
      <c r="W44" s="55"/>
      <c r="X44" s="51"/>
      <c r="Z44" s="42"/>
      <c r="AB44" s="42"/>
    </row>
    <row r="45" spans="1:28" s="43" customFormat="1">
      <c r="A45" s="202" t="s">
        <v>51</v>
      </c>
      <c r="B45" s="147" t="s">
        <v>93</v>
      </c>
      <c r="C45" s="147" t="s">
        <v>148</v>
      </c>
      <c r="D45" s="78">
        <v>44609</v>
      </c>
      <c r="E45" s="78">
        <v>44648</v>
      </c>
      <c r="F45" s="49">
        <v>745060.73</v>
      </c>
      <c r="G45" s="52">
        <v>0</v>
      </c>
      <c r="H45" s="53">
        <v>3989.46</v>
      </c>
      <c r="I45" s="54">
        <v>471700.24</v>
      </c>
      <c r="J45" s="50">
        <v>277349.95</v>
      </c>
      <c r="K45" s="61">
        <v>1187346.22</v>
      </c>
      <c r="L45" s="63">
        <f t="shared" si="2"/>
        <v>1464696.17</v>
      </c>
      <c r="M45" s="104"/>
      <c r="N45" s="40">
        <v>62580.5</v>
      </c>
      <c r="O45" s="40">
        <v>0</v>
      </c>
      <c r="P45" s="40">
        <v>0</v>
      </c>
      <c r="Q45" s="40">
        <v>406397.05</v>
      </c>
      <c r="R45" s="40">
        <v>0</v>
      </c>
      <c r="S45" s="40">
        <v>0</v>
      </c>
      <c r="T45" s="40">
        <v>2722.69</v>
      </c>
      <c r="U45" s="40">
        <v>0</v>
      </c>
      <c r="V45" s="40">
        <v>0</v>
      </c>
      <c r="W45" s="55"/>
      <c r="X45" s="51">
        <f t="shared" si="0"/>
        <v>471700.24</v>
      </c>
      <c r="Z45" s="42"/>
      <c r="AB45" s="42"/>
    </row>
    <row r="46" spans="1:28" s="43" customFormat="1">
      <c r="A46" s="147"/>
      <c r="B46" s="103"/>
      <c r="C46" s="103"/>
      <c r="D46" s="78"/>
      <c r="E46" s="78"/>
      <c r="F46" s="49"/>
      <c r="G46" s="52"/>
      <c r="H46" s="53"/>
      <c r="I46" s="54"/>
      <c r="J46" s="50"/>
      <c r="K46" s="61"/>
      <c r="L46" s="63"/>
      <c r="M46" s="104"/>
      <c r="N46" s="40"/>
      <c r="O46" s="40"/>
      <c r="P46" s="40"/>
      <c r="Q46" s="40"/>
      <c r="R46" s="40"/>
      <c r="S46" s="40"/>
      <c r="T46" s="40"/>
      <c r="U46" s="40"/>
      <c r="V46" s="40"/>
      <c r="W46" s="55"/>
      <c r="X46" s="51"/>
      <c r="Z46" s="42"/>
      <c r="AB46" s="42"/>
    </row>
    <row r="47" spans="1:28" s="43" customFormat="1">
      <c r="A47" s="168" t="s">
        <v>41</v>
      </c>
      <c r="B47" s="168" t="s">
        <v>371</v>
      </c>
      <c r="C47" s="168" t="s">
        <v>256</v>
      </c>
      <c r="D47" s="156"/>
      <c r="E47" s="156"/>
      <c r="F47" s="157">
        <v>67010.880000000005</v>
      </c>
      <c r="G47" s="158"/>
      <c r="H47" s="159"/>
      <c r="I47" s="160"/>
      <c r="J47" s="161"/>
      <c r="K47" s="162"/>
      <c r="L47" s="162"/>
      <c r="M47" s="163"/>
      <c r="N47" s="164"/>
      <c r="O47" s="164"/>
      <c r="P47" s="164"/>
      <c r="Q47" s="164"/>
      <c r="R47" s="164"/>
      <c r="S47" s="164"/>
      <c r="T47" s="164"/>
      <c r="U47" s="164"/>
      <c r="V47" s="164"/>
      <c r="W47" s="165"/>
      <c r="X47" s="166">
        <f t="shared" ref="X47:X84" si="3">SUM(N47:W47)</f>
        <v>0</v>
      </c>
      <c r="Z47" s="42"/>
      <c r="AB47" s="42"/>
    </row>
    <row r="48" spans="1:28" s="43" customFormat="1">
      <c r="A48" s="198" t="s">
        <v>42</v>
      </c>
      <c r="B48" s="44" t="s">
        <v>94</v>
      </c>
      <c r="C48" s="44" t="s">
        <v>149</v>
      </c>
      <c r="D48" s="78">
        <v>44609</v>
      </c>
      <c r="E48" s="78">
        <v>44638</v>
      </c>
      <c r="F48" s="49">
        <v>92762.51</v>
      </c>
      <c r="G48" s="120">
        <v>0</v>
      </c>
      <c r="H48" s="53">
        <v>10.71</v>
      </c>
      <c r="I48" s="54">
        <v>85894.61</v>
      </c>
      <c r="J48" s="50">
        <v>6878.61</v>
      </c>
      <c r="K48" s="61">
        <v>68432.67</v>
      </c>
      <c r="L48" s="63">
        <f t="shared" si="2"/>
        <v>75311.28</v>
      </c>
      <c r="M48" s="104"/>
      <c r="N48" s="40">
        <v>31220.65</v>
      </c>
      <c r="O48" s="40">
        <v>4523.67</v>
      </c>
      <c r="P48" s="40">
        <v>16934.95</v>
      </c>
      <c r="Q48" s="40">
        <v>32627.34</v>
      </c>
      <c r="R48" s="40">
        <v>0</v>
      </c>
      <c r="S48" s="40">
        <v>0</v>
      </c>
      <c r="T48" s="40">
        <v>588</v>
      </c>
      <c r="U48" s="40">
        <v>0</v>
      </c>
      <c r="V48" s="40">
        <v>0</v>
      </c>
      <c r="W48" s="55"/>
      <c r="X48" s="51">
        <f t="shared" si="3"/>
        <v>85894.61</v>
      </c>
      <c r="Z48" s="42"/>
      <c r="AB48" s="42"/>
    </row>
    <row r="49" spans="1:28" s="43" customFormat="1">
      <c r="A49" s="182" t="s">
        <v>7</v>
      </c>
      <c r="B49" s="146" t="s">
        <v>185</v>
      </c>
      <c r="C49" t="s">
        <v>186</v>
      </c>
      <c r="D49" s="78">
        <v>44608</v>
      </c>
      <c r="E49" s="78">
        <v>44648</v>
      </c>
      <c r="F49" s="49">
        <v>130207.88</v>
      </c>
      <c r="G49" s="52">
        <v>0</v>
      </c>
      <c r="H49" s="53">
        <v>1289.5</v>
      </c>
      <c r="I49" s="54">
        <v>34488.21</v>
      </c>
      <c r="J49" s="50">
        <v>97009.17</v>
      </c>
      <c r="K49" s="61">
        <v>234670.55</v>
      </c>
      <c r="L49" s="63">
        <f t="shared" si="2"/>
        <v>331679.71999999997</v>
      </c>
      <c r="M49" s="104"/>
      <c r="N49" s="40">
        <v>0</v>
      </c>
      <c r="O49" s="40">
        <v>3798</v>
      </c>
      <c r="P49" s="40">
        <v>15275</v>
      </c>
      <c r="Q49" s="40">
        <v>0</v>
      </c>
      <c r="R49" s="40">
        <v>1543.21</v>
      </c>
      <c r="S49" s="40">
        <v>0</v>
      </c>
      <c r="T49" s="40">
        <v>0</v>
      </c>
      <c r="U49" s="40">
        <v>7872</v>
      </c>
      <c r="V49" s="40">
        <v>6000</v>
      </c>
      <c r="W49" s="55"/>
      <c r="X49" s="51">
        <f t="shared" si="3"/>
        <v>34488.21</v>
      </c>
      <c r="Z49" s="42"/>
      <c r="AB49" s="42"/>
    </row>
    <row r="50" spans="1:28" s="43" customFormat="1">
      <c r="A50" s="182" t="s">
        <v>251</v>
      </c>
      <c r="B50" s="146" t="s">
        <v>95</v>
      </c>
      <c r="C50" s="146" t="s">
        <v>150</v>
      </c>
      <c r="D50" s="78">
        <v>44608</v>
      </c>
      <c r="E50" s="78">
        <v>44609</v>
      </c>
      <c r="F50" s="49">
        <v>133557.5</v>
      </c>
      <c r="G50" s="52">
        <v>0</v>
      </c>
      <c r="H50" s="53">
        <v>906.9</v>
      </c>
      <c r="I50" s="54">
        <v>48715.99</v>
      </c>
      <c r="J50" s="50">
        <v>85748.41</v>
      </c>
      <c r="K50" s="61">
        <v>171593.06</v>
      </c>
      <c r="L50" s="63">
        <f t="shared" si="2"/>
        <v>257341.47</v>
      </c>
      <c r="M50" s="104"/>
      <c r="N50" s="40">
        <v>1339.98</v>
      </c>
      <c r="O50" s="40">
        <v>0</v>
      </c>
      <c r="P50" s="40">
        <v>0</v>
      </c>
      <c r="Q50" s="40">
        <v>30639.9</v>
      </c>
      <c r="R50" s="40">
        <v>0</v>
      </c>
      <c r="S50" s="40">
        <v>8758.07</v>
      </c>
      <c r="T50" s="40">
        <v>253.04</v>
      </c>
      <c r="U50" s="40">
        <v>7725</v>
      </c>
      <c r="V50" s="40">
        <v>0</v>
      </c>
      <c r="W50" s="55"/>
      <c r="X50" s="51">
        <f t="shared" si="3"/>
        <v>48715.99</v>
      </c>
      <c r="Z50" s="42"/>
      <c r="AB50" s="42"/>
    </row>
    <row r="51" spans="1:28" s="43" customFormat="1">
      <c r="A51" s="103"/>
      <c r="B51" s="146" t="s">
        <v>225</v>
      </c>
      <c r="C51" s="155" t="s">
        <v>226</v>
      </c>
      <c r="D51" s="78">
        <v>44608</v>
      </c>
      <c r="E51" s="78"/>
      <c r="F51" s="49"/>
      <c r="G51" s="52"/>
      <c r="H51" s="53"/>
      <c r="I51" s="54"/>
      <c r="J51" s="50"/>
      <c r="K51" s="61"/>
      <c r="L51" s="63"/>
      <c r="M51" s="104"/>
      <c r="N51" s="40"/>
      <c r="O51" s="40"/>
      <c r="P51" s="40"/>
      <c r="Q51" s="40"/>
      <c r="R51" s="40"/>
      <c r="S51" s="40"/>
      <c r="T51" s="40"/>
      <c r="U51" s="40"/>
      <c r="V51" s="40"/>
      <c r="W51" s="55"/>
      <c r="X51" s="51"/>
      <c r="Z51" s="42"/>
      <c r="AB51" s="42"/>
    </row>
    <row r="52" spans="1:28" s="43" customFormat="1">
      <c r="A52" s="182" t="s">
        <v>8</v>
      </c>
      <c r="B52" s="146" t="s">
        <v>96</v>
      </c>
      <c r="C52" s="146" t="s">
        <v>151</v>
      </c>
      <c r="D52" s="78">
        <v>44608</v>
      </c>
      <c r="E52" s="78">
        <v>44638</v>
      </c>
      <c r="F52" s="49">
        <v>166151.9</v>
      </c>
      <c r="G52" s="52">
        <v>8148.83</v>
      </c>
      <c r="H52" s="53">
        <v>16.82</v>
      </c>
      <c r="I52" s="54">
        <v>129827.51</v>
      </c>
      <c r="J52" s="50">
        <v>44490.04</v>
      </c>
      <c r="K52" s="61">
        <v>0</v>
      </c>
      <c r="L52" s="63">
        <f t="shared" si="2"/>
        <v>44490.04</v>
      </c>
      <c r="M52" s="104"/>
      <c r="N52" s="40">
        <v>26723.78</v>
      </c>
      <c r="O52" s="40">
        <v>9809.7800000000007</v>
      </c>
      <c r="P52" s="40">
        <v>52768.72</v>
      </c>
      <c r="Q52" s="40">
        <v>16543.599999999999</v>
      </c>
      <c r="R52" s="40">
        <v>455.13</v>
      </c>
      <c r="S52" s="40">
        <v>6725.63</v>
      </c>
      <c r="T52" s="40">
        <v>932.88</v>
      </c>
      <c r="U52" s="40">
        <v>15567.99</v>
      </c>
      <c r="V52" s="40">
        <v>300</v>
      </c>
      <c r="W52" s="55"/>
      <c r="X52" s="51">
        <f t="shared" si="3"/>
        <v>129827.51000000002</v>
      </c>
      <c r="Z52" s="42"/>
      <c r="AB52" s="42"/>
    </row>
    <row r="53" spans="1:28" s="43" customFormat="1">
      <c r="A53" s="182" t="s">
        <v>308</v>
      </c>
      <c r="B53" s="146" t="s">
        <v>189</v>
      </c>
      <c r="C53" t="s">
        <v>190</v>
      </c>
      <c r="D53" s="78"/>
      <c r="E53" s="78"/>
      <c r="F53" s="49">
        <v>176244.27</v>
      </c>
      <c r="G53" s="52">
        <v>0</v>
      </c>
      <c r="H53" s="53">
        <v>445.21</v>
      </c>
      <c r="I53" s="54">
        <v>48640.54</v>
      </c>
      <c r="J53" s="50">
        <v>128048.94</v>
      </c>
      <c r="K53" s="61">
        <v>229596.16</v>
      </c>
      <c r="L53" s="63">
        <f t="shared" si="2"/>
        <v>357645.1</v>
      </c>
      <c r="M53" s="104"/>
      <c r="N53" s="40">
        <v>45688.76</v>
      </c>
      <c r="O53" s="40">
        <v>1989</v>
      </c>
      <c r="P53" s="40">
        <v>0</v>
      </c>
      <c r="Q53" s="40">
        <v>0</v>
      </c>
      <c r="R53" s="40">
        <v>488.5</v>
      </c>
      <c r="S53" s="40">
        <v>0</v>
      </c>
      <c r="T53" s="40">
        <v>0</v>
      </c>
      <c r="U53" s="40">
        <v>0</v>
      </c>
      <c r="V53" s="40">
        <v>474.28</v>
      </c>
      <c r="W53" s="55"/>
      <c r="X53" s="51">
        <f t="shared" si="3"/>
        <v>48640.54</v>
      </c>
      <c r="Z53" s="42"/>
      <c r="AB53" s="42"/>
    </row>
    <row r="54" spans="1:28" s="43" customFormat="1">
      <c r="A54" s="182" t="s">
        <v>309</v>
      </c>
      <c r="B54" s="146" t="s">
        <v>292</v>
      </c>
      <c r="C54" s="167" t="s">
        <v>293</v>
      </c>
      <c r="D54" s="78">
        <v>44571</v>
      </c>
      <c r="E54" s="78">
        <v>44580</v>
      </c>
      <c r="F54" s="49"/>
      <c r="G54" s="52"/>
      <c r="H54" s="53"/>
      <c r="I54" s="54"/>
      <c r="J54" s="50"/>
      <c r="K54" s="61"/>
      <c r="L54" s="63"/>
      <c r="M54" s="104"/>
      <c r="N54" s="40"/>
      <c r="O54" s="40"/>
      <c r="P54" s="40"/>
      <c r="Q54" s="40"/>
      <c r="R54" s="40"/>
      <c r="S54" s="40"/>
      <c r="T54" s="40"/>
      <c r="U54" s="40"/>
      <c r="V54" s="40"/>
      <c r="W54" s="55"/>
      <c r="X54" s="51"/>
      <c r="Z54" s="42"/>
      <c r="AB54" s="42"/>
    </row>
    <row r="55" spans="1:28" s="43" customFormat="1">
      <c r="A55" s="182" t="s">
        <v>9</v>
      </c>
      <c r="B55" s="146" t="s">
        <v>97</v>
      </c>
      <c r="C55" s="146" t="s">
        <v>152</v>
      </c>
      <c r="D55" s="78">
        <v>44609</v>
      </c>
      <c r="E55" s="78">
        <v>44622</v>
      </c>
      <c r="F55" s="49">
        <v>114677.22</v>
      </c>
      <c r="G55" s="52">
        <v>0</v>
      </c>
      <c r="H55" s="53">
        <v>286.48</v>
      </c>
      <c r="I55" s="54">
        <v>52403.48</v>
      </c>
      <c r="J55" s="50">
        <v>62560.22</v>
      </c>
      <c r="K55" s="61">
        <v>373177.96</v>
      </c>
      <c r="L55" s="63">
        <f t="shared" si="2"/>
        <v>435738.18000000005</v>
      </c>
      <c r="M55" s="104"/>
      <c r="N55" s="40">
        <v>10103.9</v>
      </c>
      <c r="O55" s="40">
        <v>0</v>
      </c>
      <c r="P55" s="40">
        <v>10100.6</v>
      </c>
      <c r="Q55" s="40">
        <v>24165</v>
      </c>
      <c r="R55" s="40">
        <v>0</v>
      </c>
      <c r="S55" s="40">
        <v>0</v>
      </c>
      <c r="T55" s="40">
        <v>2283.6799999999998</v>
      </c>
      <c r="U55" s="40">
        <v>4977.5</v>
      </c>
      <c r="V55" s="40">
        <v>772.8</v>
      </c>
      <c r="W55" s="55"/>
      <c r="X55" s="51">
        <f t="shared" si="3"/>
        <v>52403.48</v>
      </c>
      <c r="Z55" s="42"/>
      <c r="AB55" s="42"/>
    </row>
    <row r="56" spans="1:28" s="43" customFormat="1">
      <c r="A56" s="182" t="s">
        <v>351</v>
      </c>
      <c r="B56" s="146" t="s">
        <v>98</v>
      </c>
      <c r="C56" s="146" t="s">
        <v>153</v>
      </c>
      <c r="D56" s="78">
        <v>44609</v>
      </c>
      <c r="E56" s="78">
        <v>44616</v>
      </c>
      <c r="F56" s="49">
        <v>125270.82</v>
      </c>
      <c r="G56" s="52">
        <v>0</v>
      </c>
      <c r="H56" s="53">
        <v>138.07</v>
      </c>
      <c r="I56" s="54">
        <v>94202.4</v>
      </c>
      <c r="J56" s="50">
        <v>31206.49</v>
      </c>
      <c r="K56" s="61">
        <v>29553.63</v>
      </c>
      <c r="L56" s="63">
        <f t="shared" si="2"/>
        <v>60760.12</v>
      </c>
      <c r="M56" s="104"/>
      <c r="N56" s="40">
        <v>13087.91</v>
      </c>
      <c r="O56" s="40">
        <v>0</v>
      </c>
      <c r="P56" s="40">
        <v>13788.05</v>
      </c>
      <c r="Q56" s="40">
        <v>56832.35</v>
      </c>
      <c r="R56" s="40">
        <v>0</v>
      </c>
      <c r="S56" s="40">
        <v>0</v>
      </c>
      <c r="T56" s="40">
        <v>2994.09</v>
      </c>
      <c r="U56" s="40">
        <v>7500</v>
      </c>
      <c r="V56" s="40">
        <v>0</v>
      </c>
      <c r="W56" s="55"/>
      <c r="X56" s="51">
        <f t="shared" si="3"/>
        <v>94202.4</v>
      </c>
      <c r="Z56" s="42"/>
      <c r="AB56" s="42"/>
    </row>
    <row r="57" spans="1:28" s="43" customFormat="1">
      <c r="A57" s="182"/>
      <c r="B57" s="146" t="s">
        <v>320</v>
      </c>
      <c r="C57" s="155" t="s">
        <v>321</v>
      </c>
      <c r="D57" s="174"/>
      <c r="E57" s="174"/>
      <c r="F57" s="49"/>
      <c r="G57" s="52"/>
      <c r="H57" s="53"/>
      <c r="I57" s="54"/>
      <c r="J57" s="50"/>
      <c r="K57" s="61"/>
      <c r="L57" s="63"/>
      <c r="M57" s="104"/>
      <c r="N57" s="40"/>
      <c r="O57" s="40"/>
      <c r="P57" s="40"/>
      <c r="Q57" s="40"/>
      <c r="R57" s="40"/>
      <c r="S57" s="40"/>
      <c r="T57" s="40"/>
      <c r="U57" s="40"/>
      <c r="V57" s="40"/>
      <c r="W57" s="55"/>
      <c r="X57" s="51"/>
      <c r="Z57" s="42"/>
      <c r="AB57" s="42"/>
    </row>
    <row r="58" spans="1:28" s="96" customFormat="1">
      <c r="A58" s="183" t="s">
        <v>10</v>
      </c>
      <c r="B58" s="145" t="s">
        <v>99</v>
      </c>
      <c r="C58" s="154" t="s">
        <v>238</v>
      </c>
      <c r="D58" s="78">
        <v>44609</v>
      </c>
      <c r="E58" s="88">
        <v>44638</v>
      </c>
      <c r="F58" s="49">
        <v>172497.74</v>
      </c>
      <c r="G58" s="98">
        <v>0</v>
      </c>
      <c r="H58" s="99">
        <v>1876.55</v>
      </c>
      <c r="I58" s="100">
        <v>200563.95</v>
      </c>
      <c r="J58" s="50">
        <v>-26189.66</v>
      </c>
      <c r="K58" s="101">
        <v>867010.93</v>
      </c>
      <c r="L58" s="63">
        <f t="shared" si="2"/>
        <v>840821.27</v>
      </c>
      <c r="M58" s="104"/>
      <c r="N58" s="102">
        <v>36042.239999999998</v>
      </c>
      <c r="O58" s="102">
        <v>8407.35</v>
      </c>
      <c r="P58" s="102">
        <v>54104</v>
      </c>
      <c r="Q58" s="102">
        <v>78823.289999999994</v>
      </c>
      <c r="R58" s="102">
        <v>885.06</v>
      </c>
      <c r="S58" s="102">
        <v>0</v>
      </c>
      <c r="T58" s="102">
        <v>3893.91</v>
      </c>
      <c r="U58" s="102">
        <v>10600</v>
      </c>
      <c r="V58" s="102">
        <v>7808.1</v>
      </c>
      <c r="W58" s="135"/>
      <c r="X58" s="51">
        <f t="shared" si="3"/>
        <v>200563.95</v>
      </c>
      <c r="Z58" s="95"/>
      <c r="AB58" s="95"/>
    </row>
    <row r="59" spans="1:28" s="43" customFormat="1">
      <c r="A59" s="182" t="s">
        <v>298</v>
      </c>
      <c r="B59" s="146" t="s">
        <v>333</v>
      </c>
      <c r="C59" s="155" t="s">
        <v>334</v>
      </c>
      <c r="D59" s="78">
        <v>44609</v>
      </c>
      <c r="E59" s="78">
        <v>44622</v>
      </c>
      <c r="F59" s="49">
        <v>104542.08</v>
      </c>
      <c r="G59" s="52">
        <v>0</v>
      </c>
      <c r="H59" s="53">
        <v>42.53</v>
      </c>
      <c r="I59" s="54">
        <v>40283.870000000003</v>
      </c>
      <c r="J59" s="50">
        <v>64300.74</v>
      </c>
      <c r="K59" s="61">
        <v>299955.18</v>
      </c>
      <c r="L59" s="63">
        <f t="shared" si="2"/>
        <v>364255.92</v>
      </c>
      <c r="M59" s="104"/>
      <c r="N59" s="40">
        <v>5800.87</v>
      </c>
      <c r="O59" s="40">
        <v>7500</v>
      </c>
      <c r="P59" s="40">
        <v>0</v>
      </c>
      <c r="Q59" s="40">
        <v>2999</v>
      </c>
      <c r="R59" s="40">
        <v>0</v>
      </c>
      <c r="S59" s="40">
        <v>12658</v>
      </c>
      <c r="T59" s="40">
        <v>2593</v>
      </c>
      <c r="U59" s="40">
        <v>8733</v>
      </c>
      <c r="V59" s="40">
        <v>0</v>
      </c>
      <c r="W59" s="55"/>
      <c r="X59" s="51">
        <f t="shared" si="3"/>
        <v>40283.869999999995</v>
      </c>
      <c r="Z59" s="42"/>
      <c r="AB59" s="42"/>
    </row>
    <row r="60" spans="1:28" s="43" customFormat="1">
      <c r="A60" s="182" t="s">
        <v>11</v>
      </c>
      <c r="B60" s="146" t="s">
        <v>100</v>
      </c>
      <c r="C60" s="146" t="s">
        <v>154</v>
      </c>
      <c r="D60" s="78">
        <v>44609</v>
      </c>
      <c r="E60" s="78">
        <v>44649</v>
      </c>
      <c r="F60" s="49">
        <v>119273.44</v>
      </c>
      <c r="G60" s="52">
        <v>39820.410000000003</v>
      </c>
      <c r="H60" s="53">
        <v>3200</v>
      </c>
      <c r="I60" s="54">
        <v>130439.38</v>
      </c>
      <c r="J60" s="50">
        <v>31854.47</v>
      </c>
      <c r="K60" s="61">
        <v>245554.97</v>
      </c>
      <c r="L60" s="63">
        <f t="shared" si="2"/>
        <v>277409.44</v>
      </c>
      <c r="M60" s="104"/>
      <c r="N60" s="40">
        <v>85752.37</v>
      </c>
      <c r="O60" s="40">
        <v>0</v>
      </c>
      <c r="P60" s="40">
        <v>12757.57</v>
      </c>
      <c r="Q60" s="40">
        <v>1795.56</v>
      </c>
      <c r="R60" s="40">
        <v>1218.8800000000001</v>
      </c>
      <c r="S60" s="40">
        <v>20000</v>
      </c>
      <c r="T60" s="40">
        <v>5879</v>
      </c>
      <c r="U60" s="40">
        <v>3036</v>
      </c>
      <c r="V60" s="40">
        <v>0</v>
      </c>
      <c r="W60" s="55"/>
      <c r="X60" s="51">
        <f t="shared" si="3"/>
        <v>130439.38</v>
      </c>
      <c r="Z60" s="42"/>
      <c r="AB60" s="42"/>
    </row>
    <row r="61" spans="1:28" s="43" customFormat="1">
      <c r="A61" s="182" t="s">
        <v>252</v>
      </c>
      <c r="B61" s="146" t="s">
        <v>220</v>
      </c>
      <c r="C61" s="155" t="s">
        <v>207</v>
      </c>
      <c r="D61" s="78">
        <v>44609</v>
      </c>
      <c r="E61" s="78">
        <v>44642</v>
      </c>
      <c r="F61" s="49">
        <v>115417.09</v>
      </c>
      <c r="G61" s="52">
        <v>5247</v>
      </c>
      <c r="H61" s="53">
        <v>1031.0899999999999</v>
      </c>
      <c r="I61" s="54">
        <v>58087.58</v>
      </c>
      <c r="J61" s="50">
        <v>63607.6</v>
      </c>
      <c r="K61" s="61">
        <v>502372.66</v>
      </c>
      <c r="L61" s="63">
        <f t="shared" si="2"/>
        <v>565980.26</v>
      </c>
      <c r="M61" s="104"/>
      <c r="N61" s="40">
        <v>0</v>
      </c>
      <c r="O61" s="40">
        <v>0</v>
      </c>
      <c r="P61" s="40">
        <v>11494.85</v>
      </c>
      <c r="Q61" s="40">
        <v>33168.42</v>
      </c>
      <c r="R61" s="40">
        <v>3659.91</v>
      </c>
      <c r="S61" s="40">
        <v>0</v>
      </c>
      <c r="T61" s="40">
        <v>690</v>
      </c>
      <c r="U61" s="40">
        <v>6055.05</v>
      </c>
      <c r="V61" s="40">
        <v>3019.35</v>
      </c>
      <c r="W61" s="55"/>
      <c r="X61" s="51">
        <f t="shared" si="3"/>
        <v>58087.579999999994</v>
      </c>
      <c r="Z61" s="42"/>
      <c r="AB61" s="42"/>
    </row>
    <row r="62" spans="1:28" s="43" customFormat="1">
      <c r="A62" s="103"/>
      <c r="B62" s="146" t="s">
        <v>221</v>
      </c>
      <c r="C62" s="155" t="s">
        <v>222</v>
      </c>
      <c r="D62" s="170">
        <v>44609</v>
      </c>
      <c r="E62" s="174"/>
      <c r="F62" s="49"/>
      <c r="G62" s="52"/>
      <c r="H62" s="53"/>
      <c r="I62" s="54"/>
      <c r="J62" s="50"/>
      <c r="K62" s="61"/>
      <c r="L62" s="63"/>
      <c r="M62" s="104"/>
      <c r="N62" s="40"/>
      <c r="O62" s="40"/>
      <c r="P62" s="40"/>
      <c r="Q62" s="40"/>
      <c r="R62" s="40"/>
      <c r="S62" s="40"/>
      <c r="T62" s="40"/>
      <c r="U62" s="40"/>
      <c r="V62" s="40"/>
      <c r="W62" s="55"/>
      <c r="X62" s="51"/>
      <c r="Z62" s="42"/>
      <c r="AB62" s="42"/>
    </row>
    <row r="63" spans="1:28" s="43" customFormat="1">
      <c r="A63" s="182" t="s">
        <v>58</v>
      </c>
      <c r="B63" s="146" t="s">
        <v>101</v>
      </c>
      <c r="C63" s="146" t="s">
        <v>155</v>
      </c>
      <c r="D63" s="78">
        <v>44609</v>
      </c>
      <c r="E63" s="78">
        <v>44641</v>
      </c>
      <c r="F63" s="49">
        <v>115987.93</v>
      </c>
      <c r="G63" s="52">
        <v>0</v>
      </c>
      <c r="H63" s="53">
        <v>128.91999999999999</v>
      </c>
      <c r="I63" s="54">
        <v>34588.15</v>
      </c>
      <c r="J63" s="50">
        <v>81528.7</v>
      </c>
      <c r="K63" s="61">
        <v>484604.17</v>
      </c>
      <c r="L63" s="63">
        <f t="shared" si="2"/>
        <v>566132.87</v>
      </c>
      <c r="M63" s="104"/>
      <c r="N63" s="40">
        <v>4297.21</v>
      </c>
      <c r="O63" s="40">
        <v>0</v>
      </c>
      <c r="P63" s="40">
        <v>7311.9</v>
      </c>
      <c r="Q63" s="40">
        <v>20943.830000000002</v>
      </c>
      <c r="R63" s="40">
        <v>0</v>
      </c>
      <c r="S63" s="40">
        <v>0</v>
      </c>
      <c r="T63" s="40">
        <v>2035.21</v>
      </c>
      <c r="U63" s="40">
        <v>0</v>
      </c>
      <c r="V63" s="40">
        <v>0</v>
      </c>
      <c r="W63" s="55"/>
      <c r="X63" s="51">
        <f t="shared" si="3"/>
        <v>34588.15</v>
      </c>
      <c r="Z63" s="42"/>
      <c r="AB63" s="42"/>
    </row>
    <row r="64" spans="1:28" s="43" customFormat="1">
      <c r="A64" s="182" t="s">
        <v>12</v>
      </c>
      <c r="B64" s="103" t="s">
        <v>102</v>
      </c>
      <c r="C64" s="103" t="s">
        <v>156</v>
      </c>
      <c r="D64" s="78">
        <v>44609</v>
      </c>
      <c r="E64" s="78">
        <v>44638</v>
      </c>
      <c r="F64" s="49">
        <v>109707.89</v>
      </c>
      <c r="G64" s="52">
        <v>409.59</v>
      </c>
      <c r="H64" s="53">
        <v>0</v>
      </c>
      <c r="I64" s="54">
        <v>41662.17</v>
      </c>
      <c r="J64" s="50">
        <v>68455.31</v>
      </c>
      <c r="K64" s="61">
        <v>-268897.21000000002</v>
      </c>
      <c r="L64" s="63">
        <f t="shared" si="2"/>
        <v>-200441.90000000002</v>
      </c>
      <c r="M64" s="104"/>
      <c r="N64" s="40">
        <v>12349.53</v>
      </c>
      <c r="O64" s="40">
        <v>2245</v>
      </c>
      <c r="P64" s="40">
        <v>562.6</v>
      </c>
      <c r="Q64" s="40">
        <v>7377.22</v>
      </c>
      <c r="R64" s="40">
        <v>6564.42</v>
      </c>
      <c r="S64" s="40">
        <v>0</v>
      </c>
      <c r="T64" s="40">
        <v>1309.3900000000001</v>
      </c>
      <c r="U64" s="40">
        <v>7500</v>
      </c>
      <c r="V64" s="40">
        <v>3754.11</v>
      </c>
      <c r="W64" s="55"/>
      <c r="X64" s="51">
        <f t="shared" si="3"/>
        <v>41662.270000000004</v>
      </c>
      <c r="Z64" s="42"/>
      <c r="AB64" s="42"/>
    </row>
    <row r="65" spans="1:28" s="43" customFormat="1">
      <c r="A65" s="182" t="s">
        <v>13</v>
      </c>
      <c r="B65" s="103" t="s">
        <v>103</v>
      </c>
      <c r="C65" s="103" t="s">
        <v>157</v>
      </c>
      <c r="D65" s="78">
        <v>44609</v>
      </c>
      <c r="E65" s="78">
        <v>44617</v>
      </c>
      <c r="F65" s="49">
        <v>146436.22</v>
      </c>
      <c r="G65" s="52">
        <v>611.33000000000004</v>
      </c>
      <c r="H65" s="53">
        <v>277.91000000000003</v>
      </c>
      <c r="I65" s="54">
        <v>65515.13</v>
      </c>
      <c r="J65" s="50">
        <v>81810.33</v>
      </c>
      <c r="K65" s="61">
        <v>493693.15</v>
      </c>
      <c r="L65" s="63">
        <f t="shared" si="2"/>
        <v>575503.48</v>
      </c>
      <c r="M65" s="104"/>
      <c r="N65" s="40">
        <v>31318.18</v>
      </c>
      <c r="O65" s="40">
        <v>4062.81</v>
      </c>
      <c r="P65" s="40">
        <v>0</v>
      </c>
      <c r="Q65" s="40">
        <v>21524.38</v>
      </c>
      <c r="R65" s="40">
        <v>1080</v>
      </c>
      <c r="S65" s="40">
        <v>1900</v>
      </c>
      <c r="T65" s="40">
        <v>0</v>
      </c>
      <c r="U65" s="40">
        <v>0</v>
      </c>
      <c r="V65" s="40">
        <v>5629.76</v>
      </c>
      <c r="W65" s="55"/>
      <c r="X65" s="51">
        <f t="shared" si="3"/>
        <v>65515.13</v>
      </c>
      <c r="Z65" s="42"/>
      <c r="AB65" s="42"/>
    </row>
    <row r="66" spans="1:28" s="43" customFormat="1">
      <c r="A66" s="182" t="s">
        <v>352</v>
      </c>
      <c r="B66" s="103" t="s">
        <v>223</v>
      </c>
      <c r="C66" s="153" t="s">
        <v>224</v>
      </c>
      <c r="D66" s="78">
        <v>44609</v>
      </c>
      <c r="E66" s="78">
        <v>44620</v>
      </c>
      <c r="F66" s="49">
        <v>106984.26</v>
      </c>
      <c r="G66" s="52"/>
      <c r="H66" s="53">
        <v>803.63</v>
      </c>
      <c r="I66" s="54">
        <v>35446.21</v>
      </c>
      <c r="J66" s="50">
        <v>72341.679999999993</v>
      </c>
      <c r="K66" s="61">
        <v>311049.51</v>
      </c>
      <c r="L66" s="63">
        <f t="shared" si="2"/>
        <v>383391.19</v>
      </c>
      <c r="M66" s="104"/>
      <c r="N66" s="40">
        <v>19776.54</v>
      </c>
      <c r="O66" s="40">
        <v>0</v>
      </c>
      <c r="P66" s="40">
        <v>0</v>
      </c>
      <c r="Q66" s="40">
        <v>15669.67</v>
      </c>
      <c r="R66" s="40">
        <v>0</v>
      </c>
      <c r="S66" s="40">
        <v>0</v>
      </c>
      <c r="T66" s="40">
        <v>0</v>
      </c>
      <c r="U66" s="40">
        <v>0</v>
      </c>
      <c r="V66" s="40">
        <v>0</v>
      </c>
      <c r="W66" s="55"/>
      <c r="X66" s="51">
        <f t="shared" si="3"/>
        <v>35446.21</v>
      </c>
      <c r="Z66" s="42"/>
      <c r="AB66" s="42"/>
    </row>
    <row r="67" spans="1:28" s="43" customFormat="1" ht="15.75">
      <c r="A67" s="182" t="s">
        <v>366</v>
      </c>
      <c r="B67" s="103" t="s">
        <v>362</v>
      </c>
      <c r="C67" s="153" t="s">
        <v>363</v>
      </c>
      <c r="D67" s="78">
        <v>44609</v>
      </c>
      <c r="E67" s="78">
        <v>44637</v>
      </c>
      <c r="F67" s="49">
        <v>141935.07999999999</v>
      </c>
      <c r="G67" s="52">
        <v>0</v>
      </c>
      <c r="H67" s="53">
        <v>34.840000000000003</v>
      </c>
      <c r="I67" s="54">
        <v>54908.18</v>
      </c>
      <c r="J67" s="50">
        <v>87061.74</v>
      </c>
      <c r="K67" s="61">
        <v>383119.42</v>
      </c>
      <c r="L67" s="63">
        <f t="shared" si="2"/>
        <v>470181.16</v>
      </c>
      <c r="M67" s="104"/>
      <c r="N67" s="40">
        <v>2281.09</v>
      </c>
      <c r="O67" s="40">
        <v>18128.5</v>
      </c>
      <c r="P67" s="40">
        <v>13711.86</v>
      </c>
      <c r="Q67" s="40">
        <v>8343</v>
      </c>
      <c r="R67" s="40">
        <v>0</v>
      </c>
      <c r="S67" s="40">
        <v>0</v>
      </c>
      <c r="T67" s="40">
        <v>1871.92</v>
      </c>
      <c r="U67" s="40">
        <v>9499</v>
      </c>
      <c r="V67" s="40">
        <v>1072.81</v>
      </c>
      <c r="W67" s="55"/>
      <c r="X67" s="51">
        <f t="shared" si="3"/>
        <v>54908.179999999993</v>
      </c>
      <c r="Z67" s="42"/>
      <c r="AB67" s="42"/>
    </row>
    <row r="68" spans="1:28" s="43" customFormat="1">
      <c r="A68" s="103"/>
      <c r="B68" s="103" t="s">
        <v>364</v>
      </c>
      <c r="C68" s="153" t="s">
        <v>365</v>
      </c>
      <c r="D68" s="197"/>
      <c r="E68" s="197"/>
      <c r="F68" s="49"/>
      <c r="G68" s="52"/>
      <c r="H68" s="53"/>
      <c r="I68" s="54"/>
      <c r="J68" s="50"/>
      <c r="K68" s="61"/>
      <c r="L68" s="63"/>
      <c r="M68" s="104"/>
      <c r="N68" s="40"/>
      <c r="O68" s="40"/>
      <c r="P68" s="40"/>
      <c r="Q68" s="40"/>
      <c r="R68" s="40"/>
      <c r="S68" s="40"/>
      <c r="T68" s="40"/>
      <c r="U68" s="40"/>
      <c r="V68" s="40"/>
      <c r="W68" s="55"/>
      <c r="X68" s="51"/>
      <c r="Z68" s="42"/>
      <c r="AB68" s="42"/>
    </row>
    <row r="69" spans="1:28" s="96" customFormat="1">
      <c r="A69" s="183" t="s">
        <v>14</v>
      </c>
      <c r="B69" s="97" t="s">
        <v>322</v>
      </c>
      <c r="C69" s="178" t="s">
        <v>323</v>
      </c>
      <c r="D69" s="78">
        <v>44609</v>
      </c>
      <c r="E69" s="88">
        <v>44651</v>
      </c>
      <c r="F69" s="49">
        <v>106334.89</v>
      </c>
      <c r="G69" s="98">
        <v>4322.72</v>
      </c>
      <c r="H69" s="99">
        <v>16.88</v>
      </c>
      <c r="I69" s="100">
        <v>100129.58</v>
      </c>
      <c r="J69" s="50">
        <v>10544.91</v>
      </c>
      <c r="K69" s="101">
        <v>0</v>
      </c>
      <c r="L69" s="63">
        <f t="shared" si="2"/>
        <v>10544.91</v>
      </c>
      <c r="M69" s="92"/>
      <c r="N69" s="102">
        <v>1791</v>
      </c>
      <c r="O69" s="102">
        <v>4623.75</v>
      </c>
      <c r="P69" s="102">
        <v>0</v>
      </c>
      <c r="Q69" s="102">
        <v>78575.78</v>
      </c>
      <c r="R69" s="102">
        <v>1783.83</v>
      </c>
      <c r="S69" s="102">
        <v>6484.08</v>
      </c>
      <c r="T69" s="102">
        <v>280</v>
      </c>
      <c r="U69" s="102">
        <v>3072.5</v>
      </c>
      <c r="V69" s="102">
        <v>3518.64</v>
      </c>
      <c r="W69" s="135"/>
      <c r="X69" s="51">
        <v>100129.58</v>
      </c>
      <c r="Z69" s="95"/>
      <c r="AB69" s="95"/>
    </row>
    <row r="70" spans="1:28" s="43" customFormat="1">
      <c r="A70" s="182" t="s">
        <v>15</v>
      </c>
      <c r="B70" s="103" t="s">
        <v>229</v>
      </c>
      <c r="C70" s="153" t="s">
        <v>230</v>
      </c>
      <c r="D70" s="78">
        <v>44609</v>
      </c>
      <c r="E70" s="78">
        <v>44610</v>
      </c>
      <c r="F70" s="49">
        <v>113120.78</v>
      </c>
      <c r="G70" s="52">
        <v>0</v>
      </c>
      <c r="H70" s="53">
        <v>793.34</v>
      </c>
      <c r="I70" s="54">
        <v>18369.580000000002</v>
      </c>
      <c r="J70" s="50">
        <v>95544.54</v>
      </c>
      <c r="K70" s="61">
        <v>310676.55</v>
      </c>
      <c r="L70" s="63">
        <v>406221.09</v>
      </c>
      <c r="M70" s="104"/>
      <c r="N70" s="40">
        <v>400</v>
      </c>
      <c r="O70" s="40">
        <v>12700</v>
      </c>
      <c r="P70" s="40">
        <v>0</v>
      </c>
      <c r="Q70" s="40">
        <v>2373.86</v>
      </c>
      <c r="R70" s="40">
        <v>550</v>
      </c>
      <c r="S70" s="40">
        <v>0</v>
      </c>
      <c r="T70" s="40">
        <v>608.4</v>
      </c>
      <c r="U70" s="40">
        <v>100</v>
      </c>
      <c r="V70" s="40">
        <v>1637.32</v>
      </c>
      <c r="W70" s="55"/>
      <c r="X70" s="51">
        <f t="shared" si="3"/>
        <v>18369.580000000002</v>
      </c>
      <c r="Z70" s="42"/>
      <c r="AB70" s="42"/>
    </row>
    <row r="71" spans="1:28" s="43" customFormat="1">
      <c r="A71" s="182" t="s">
        <v>59</v>
      </c>
      <c r="B71" s="103" t="s">
        <v>300</v>
      </c>
      <c r="C71" s="153" t="s">
        <v>301</v>
      </c>
      <c r="D71" s="78">
        <v>44609</v>
      </c>
      <c r="E71" s="78">
        <v>44651</v>
      </c>
      <c r="F71" s="49">
        <v>132902.76</v>
      </c>
      <c r="G71" s="52">
        <v>5144.58</v>
      </c>
      <c r="H71" s="53">
        <v>670.06</v>
      </c>
      <c r="I71" s="54">
        <v>37210.71</v>
      </c>
      <c r="J71" s="50">
        <v>101506.69</v>
      </c>
      <c r="K71" s="61">
        <v>550235.74</v>
      </c>
      <c r="L71" s="63">
        <f t="shared" si="2"/>
        <v>651742.42999999993</v>
      </c>
      <c r="M71" s="104"/>
      <c r="N71" s="40">
        <v>22238</v>
      </c>
      <c r="O71" s="40">
        <v>0</v>
      </c>
      <c r="P71" s="40">
        <v>0</v>
      </c>
      <c r="Q71" s="40">
        <v>12948</v>
      </c>
      <c r="R71" s="40">
        <v>0</v>
      </c>
      <c r="S71" s="40">
        <v>0</v>
      </c>
      <c r="T71" s="40">
        <v>1761.91</v>
      </c>
      <c r="U71" s="40">
        <v>0</v>
      </c>
      <c r="V71" s="40">
        <v>262.8</v>
      </c>
      <c r="W71" s="55"/>
      <c r="X71" s="51">
        <f t="shared" si="3"/>
        <v>37210.710000000006</v>
      </c>
      <c r="Y71" s="121"/>
      <c r="Z71" s="42"/>
      <c r="AB71" s="42"/>
    </row>
    <row r="72" spans="1:28" s="43" customFormat="1">
      <c r="A72" s="182" t="s">
        <v>16</v>
      </c>
      <c r="B72" s="103" t="s">
        <v>227</v>
      </c>
      <c r="C72" s="153" t="s">
        <v>228</v>
      </c>
      <c r="D72" s="78">
        <v>44609</v>
      </c>
      <c r="E72" s="78">
        <v>44629</v>
      </c>
      <c r="F72" s="49">
        <v>128024.68</v>
      </c>
      <c r="G72" s="52">
        <v>170343.38</v>
      </c>
      <c r="H72" s="53">
        <v>474.46</v>
      </c>
      <c r="I72" s="54">
        <v>47457.440000000002</v>
      </c>
      <c r="J72" s="50">
        <v>251385.08</v>
      </c>
      <c r="K72" s="61">
        <v>162757.44</v>
      </c>
      <c r="L72" s="63">
        <f t="shared" si="2"/>
        <v>414142.52</v>
      </c>
      <c r="M72" s="104"/>
      <c r="N72" s="40">
        <v>23885.3</v>
      </c>
      <c r="O72" s="40">
        <v>0</v>
      </c>
      <c r="P72" s="40">
        <v>0</v>
      </c>
      <c r="Q72" s="40">
        <v>13577.14</v>
      </c>
      <c r="R72" s="40">
        <v>0</v>
      </c>
      <c r="S72" s="40">
        <v>0</v>
      </c>
      <c r="T72" s="40">
        <v>0</v>
      </c>
      <c r="U72" s="40">
        <v>9995</v>
      </c>
      <c r="V72" s="40">
        <v>0</v>
      </c>
      <c r="W72" s="55"/>
      <c r="X72" s="51">
        <f t="shared" si="3"/>
        <v>47457.440000000002</v>
      </c>
      <c r="Z72" s="42"/>
      <c r="AB72" s="42"/>
    </row>
    <row r="73" spans="1:28" s="96" customFormat="1">
      <c r="A73" s="193" t="s">
        <v>342</v>
      </c>
      <c r="B73" s="122" t="s">
        <v>104</v>
      </c>
      <c r="C73" s="122" t="s">
        <v>158</v>
      </c>
      <c r="D73" s="78">
        <v>44609</v>
      </c>
      <c r="E73" s="88">
        <v>44628</v>
      </c>
      <c r="F73" s="49">
        <v>29794.33</v>
      </c>
      <c r="G73" s="98">
        <v>0</v>
      </c>
      <c r="H73" s="99">
        <v>327.97</v>
      </c>
      <c r="I73" s="100">
        <v>19832.34</v>
      </c>
      <c r="J73" s="50">
        <v>10289.950000000001</v>
      </c>
      <c r="K73" s="101">
        <v>160053.4</v>
      </c>
      <c r="L73" s="63">
        <f t="shared" si="2"/>
        <v>170343.35</v>
      </c>
      <c r="M73" s="92"/>
      <c r="N73" s="102">
        <v>79.849999999999994</v>
      </c>
      <c r="O73" s="102">
        <v>4198.82</v>
      </c>
      <c r="P73" s="102">
        <v>9651.74</v>
      </c>
      <c r="Q73" s="102">
        <v>518.14</v>
      </c>
      <c r="R73" s="102">
        <v>2678.16</v>
      </c>
      <c r="S73" s="102">
        <v>129.24</v>
      </c>
      <c r="T73" s="102">
        <v>0</v>
      </c>
      <c r="U73" s="102">
        <v>2251.54</v>
      </c>
      <c r="V73" s="102">
        <v>324.85000000000002</v>
      </c>
      <c r="W73" s="135"/>
      <c r="X73" s="51">
        <f t="shared" si="3"/>
        <v>19832.34</v>
      </c>
      <c r="Z73" s="95"/>
      <c r="AB73" s="95"/>
    </row>
    <row r="74" spans="1:28" s="43" customFormat="1">
      <c r="A74" s="182" t="s">
        <v>359</v>
      </c>
      <c r="B74" s="103" t="s">
        <v>208</v>
      </c>
      <c r="C74" s="167" t="s">
        <v>209</v>
      </c>
      <c r="D74" s="78">
        <v>44614</v>
      </c>
      <c r="E74" s="78">
        <v>44630</v>
      </c>
      <c r="F74" s="42">
        <v>137973.07999999999</v>
      </c>
      <c r="G74" s="52">
        <v>0</v>
      </c>
      <c r="H74" s="192">
        <v>0</v>
      </c>
      <c r="I74" s="54">
        <v>137973.07999999999</v>
      </c>
      <c r="J74" s="50">
        <v>0</v>
      </c>
      <c r="K74" s="61">
        <v>0</v>
      </c>
      <c r="L74" s="63">
        <f t="shared" si="2"/>
        <v>0</v>
      </c>
      <c r="M74" s="104"/>
      <c r="N74" s="40">
        <v>106909.15</v>
      </c>
      <c r="O74" s="40">
        <v>1554.54</v>
      </c>
      <c r="P74" s="40">
        <v>0</v>
      </c>
      <c r="Q74" s="40">
        <v>6759</v>
      </c>
      <c r="R74" s="40">
        <v>22750.39</v>
      </c>
      <c r="S74" s="40">
        <v>0</v>
      </c>
      <c r="T74" s="40">
        <v>0</v>
      </c>
      <c r="U74" s="40">
        <v>0</v>
      </c>
      <c r="V74" s="40">
        <v>0</v>
      </c>
      <c r="W74" s="55"/>
      <c r="X74" s="51">
        <f t="shared" si="3"/>
        <v>137973.07999999999</v>
      </c>
      <c r="Z74" s="42"/>
      <c r="AB74" s="42"/>
    </row>
    <row r="75" spans="1:28" s="43" customFormat="1">
      <c r="A75" s="182" t="s">
        <v>347</v>
      </c>
      <c r="B75" s="103" t="s">
        <v>339</v>
      </c>
      <c r="C75" s="153" t="s">
        <v>338</v>
      </c>
      <c r="D75" s="78">
        <v>44614</v>
      </c>
      <c r="E75" s="194"/>
      <c r="F75" s="49">
        <v>143116.76</v>
      </c>
      <c r="G75" s="52">
        <v>0</v>
      </c>
      <c r="H75" s="192">
        <v>0</v>
      </c>
      <c r="I75" s="54">
        <v>59362.29</v>
      </c>
      <c r="J75" s="50">
        <v>83754.47</v>
      </c>
      <c r="K75" s="61">
        <v>124381.22</v>
      </c>
      <c r="L75" s="63">
        <f t="shared" si="2"/>
        <v>208135.69</v>
      </c>
      <c r="M75" s="104"/>
      <c r="N75" s="40">
        <v>1975.44</v>
      </c>
      <c r="O75" s="40">
        <v>0</v>
      </c>
      <c r="P75" s="40">
        <v>0</v>
      </c>
      <c r="Q75" s="40">
        <v>5843.25</v>
      </c>
      <c r="R75" s="40">
        <v>14780.35</v>
      </c>
      <c r="S75" s="40">
        <v>0</v>
      </c>
      <c r="T75" s="40">
        <v>0</v>
      </c>
      <c r="U75" s="40">
        <v>6175</v>
      </c>
      <c r="V75" s="40">
        <v>30588.25</v>
      </c>
      <c r="W75" s="55"/>
      <c r="X75" s="51">
        <f t="shared" si="3"/>
        <v>59362.29</v>
      </c>
      <c r="Z75" s="42"/>
      <c r="AB75" s="42"/>
    </row>
    <row r="76" spans="1:28" s="43" customFormat="1">
      <c r="A76" s="195" t="s">
        <v>350</v>
      </c>
      <c r="B76" s="103" t="s">
        <v>345</v>
      </c>
      <c r="C76" s="153" t="s">
        <v>346</v>
      </c>
      <c r="D76" s="194"/>
      <c r="E76" s="78">
        <v>44630</v>
      </c>
      <c r="F76" s="49"/>
      <c r="G76" s="52"/>
      <c r="H76" s="53"/>
      <c r="I76" s="54"/>
      <c r="J76" s="50"/>
      <c r="K76" s="61"/>
      <c r="L76" s="63"/>
      <c r="M76" s="104"/>
      <c r="N76" s="40"/>
      <c r="O76" s="40"/>
      <c r="P76" s="40"/>
      <c r="Q76" s="40"/>
      <c r="R76" s="40"/>
      <c r="S76" s="40"/>
      <c r="T76" s="40"/>
      <c r="U76" s="40"/>
      <c r="V76" s="40"/>
      <c r="W76" s="55"/>
      <c r="X76" s="51"/>
      <c r="Z76" s="42"/>
      <c r="AB76" s="42"/>
    </row>
    <row r="77" spans="1:28" s="43" customFormat="1">
      <c r="A77" s="182" t="s">
        <v>392</v>
      </c>
      <c r="B77" s="103" t="s">
        <v>105</v>
      </c>
      <c r="C77" s="103" t="s">
        <v>159</v>
      </c>
      <c r="D77" s="78">
        <v>44614</v>
      </c>
      <c r="E77" s="78">
        <v>44627</v>
      </c>
      <c r="F77" s="49">
        <v>156003.74</v>
      </c>
      <c r="G77" s="52">
        <v>0</v>
      </c>
      <c r="H77" s="53">
        <v>23.89</v>
      </c>
      <c r="I77" s="54">
        <v>116265.56</v>
      </c>
      <c r="J77" s="50">
        <v>39762.07</v>
      </c>
      <c r="K77" s="61">
        <v>0</v>
      </c>
      <c r="L77" s="63">
        <f t="shared" si="2"/>
        <v>39762.07</v>
      </c>
      <c r="M77" s="104"/>
      <c r="N77" s="40">
        <v>22613.119999999999</v>
      </c>
      <c r="O77" s="40">
        <v>8881</v>
      </c>
      <c r="P77" s="40">
        <v>17595.29</v>
      </c>
      <c r="Q77" s="123">
        <v>55984.59</v>
      </c>
      <c r="R77" s="40">
        <v>0</v>
      </c>
      <c r="S77" s="40">
        <v>0</v>
      </c>
      <c r="T77" s="40">
        <v>0</v>
      </c>
      <c r="U77" s="40">
        <v>9555</v>
      </c>
      <c r="V77" s="40">
        <v>1636.56</v>
      </c>
      <c r="W77" s="55"/>
      <c r="X77" s="51">
        <f t="shared" si="3"/>
        <v>116265.56</v>
      </c>
      <c r="Z77" s="42"/>
      <c r="AB77" s="42"/>
    </row>
    <row r="78" spans="1:28" s="43" customFormat="1">
      <c r="A78" s="182" t="s">
        <v>335</v>
      </c>
      <c r="B78" s="103" t="s">
        <v>336</v>
      </c>
      <c r="C78" s="153" t="s">
        <v>337</v>
      </c>
      <c r="D78" s="78"/>
      <c r="E78" s="78"/>
      <c r="F78" s="49"/>
      <c r="G78" s="52"/>
      <c r="H78" s="53"/>
      <c r="I78" s="54"/>
      <c r="J78" s="50"/>
      <c r="K78" s="61"/>
      <c r="L78" s="63"/>
      <c r="M78" s="104"/>
      <c r="N78" s="40"/>
      <c r="O78" s="40"/>
      <c r="P78" s="40"/>
      <c r="Q78" s="123"/>
      <c r="R78" s="40"/>
      <c r="S78" s="40"/>
      <c r="T78" s="40"/>
      <c r="U78" s="40"/>
      <c r="V78" s="40"/>
      <c r="W78" s="55"/>
      <c r="X78" s="51"/>
      <c r="Z78" s="42"/>
      <c r="AB78" s="42"/>
    </row>
    <row r="79" spans="1:28" s="43" customFormat="1">
      <c r="A79" s="182" t="s">
        <v>353</v>
      </c>
      <c r="B79" s="103" t="s">
        <v>211</v>
      </c>
      <c r="C79" s="103" t="s">
        <v>210</v>
      </c>
      <c r="D79" s="78">
        <v>44614</v>
      </c>
      <c r="E79" s="78">
        <v>44628</v>
      </c>
      <c r="F79" s="49">
        <v>166570.45000000001</v>
      </c>
      <c r="G79" s="52">
        <v>107451.13</v>
      </c>
      <c r="H79" s="53">
        <v>7.38</v>
      </c>
      <c r="I79" s="54">
        <v>82956.649999999994</v>
      </c>
      <c r="J79" s="50">
        <v>191072.31</v>
      </c>
      <c r="K79" s="61">
        <v>43637.88</v>
      </c>
      <c r="L79" s="63">
        <f t="shared" si="2"/>
        <v>234710.19</v>
      </c>
      <c r="M79" s="104"/>
      <c r="N79" s="40">
        <v>74686.89</v>
      </c>
      <c r="O79" s="40">
        <v>6262</v>
      </c>
      <c r="P79" s="40">
        <v>0</v>
      </c>
      <c r="Q79" s="40">
        <v>0</v>
      </c>
      <c r="R79" s="40">
        <v>0</v>
      </c>
      <c r="S79" s="40">
        <v>0</v>
      </c>
      <c r="T79" s="40">
        <v>1065</v>
      </c>
      <c r="U79" s="40">
        <v>0</v>
      </c>
      <c r="V79" s="40">
        <v>942.76</v>
      </c>
      <c r="W79" s="55"/>
      <c r="X79" s="51">
        <f t="shared" si="3"/>
        <v>82956.649999999994</v>
      </c>
      <c r="Z79" s="42"/>
      <c r="AB79" s="42"/>
    </row>
    <row r="80" spans="1:28" s="43" customFormat="1">
      <c r="A80" s="182" t="s">
        <v>17</v>
      </c>
      <c r="B80" s="103" t="s">
        <v>239</v>
      </c>
      <c r="C80" s="153" t="s">
        <v>240</v>
      </c>
      <c r="D80" s="78">
        <v>44614</v>
      </c>
      <c r="E80" s="78">
        <v>44616</v>
      </c>
      <c r="F80" s="49">
        <v>111743.8</v>
      </c>
      <c r="G80" s="52">
        <v>0</v>
      </c>
      <c r="H80" s="53">
        <v>558.33000000000004</v>
      </c>
      <c r="I80" s="54">
        <v>77978.98</v>
      </c>
      <c r="J80" s="50">
        <v>34323.15</v>
      </c>
      <c r="K80" s="61">
        <v>270228.78000000003</v>
      </c>
      <c r="L80" s="63">
        <f t="shared" si="2"/>
        <v>304551.93000000005</v>
      </c>
      <c r="M80" s="104"/>
      <c r="N80" s="40">
        <v>9230</v>
      </c>
      <c r="O80" s="40">
        <v>1125</v>
      </c>
      <c r="P80" s="40">
        <v>0</v>
      </c>
      <c r="Q80" s="40">
        <v>16912.400000000001</v>
      </c>
      <c r="R80" s="40">
        <v>2479.64</v>
      </c>
      <c r="S80" s="40">
        <v>0</v>
      </c>
      <c r="T80" s="40">
        <v>0</v>
      </c>
      <c r="U80" s="40">
        <v>7502</v>
      </c>
      <c r="V80" s="40">
        <v>40729.94</v>
      </c>
      <c r="W80" s="55"/>
      <c r="X80" s="51">
        <f t="shared" si="3"/>
        <v>77978.98000000001</v>
      </c>
      <c r="Z80" s="42"/>
      <c r="AB80" s="42"/>
    </row>
    <row r="81" spans="1:28" s="43" customFormat="1">
      <c r="A81" s="182" t="s">
        <v>18</v>
      </c>
      <c r="B81" s="103" t="s">
        <v>106</v>
      </c>
      <c r="C81" s="103" t="s">
        <v>160</v>
      </c>
      <c r="D81" s="78">
        <v>44614</v>
      </c>
      <c r="E81" s="78">
        <v>44644</v>
      </c>
      <c r="F81" s="49">
        <v>155903.07</v>
      </c>
      <c r="G81" s="52">
        <v>3098.61</v>
      </c>
      <c r="H81" s="53">
        <v>351.82</v>
      </c>
      <c r="I81" s="54">
        <v>201244.33</v>
      </c>
      <c r="J81" s="50">
        <v>-41890.83</v>
      </c>
      <c r="K81" s="61">
        <v>346058.02</v>
      </c>
      <c r="L81" s="63">
        <f t="shared" si="2"/>
        <v>304167.19</v>
      </c>
      <c r="M81" s="104"/>
      <c r="N81" s="40">
        <v>152089.60000000001</v>
      </c>
      <c r="O81" s="40">
        <v>7927.52</v>
      </c>
      <c r="P81" s="40">
        <v>18603</v>
      </c>
      <c r="Q81" s="40">
        <v>5771.5</v>
      </c>
      <c r="R81" s="40">
        <v>3720</v>
      </c>
      <c r="S81" s="40">
        <v>0</v>
      </c>
      <c r="T81" s="40">
        <v>0</v>
      </c>
      <c r="U81" s="40">
        <v>12293.71</v>
      </c>
      <c r="V81" s="40">
        <v>839</v>
      </c>
      <c r="W81" s="55"/>
      <c r="X81" s="51">
        <f t="shared" si="3"/>
        <v>201244.33</v>
      </c>
      <c r="Z81" s="42"/>
      <c r="AB81" s="42"/>
    </row>
    <row r="82" spans="1:28" s="43" customFormat="1" ht="16.149999999999999" customHeight="1">
      <c r="A82" s="182" t="s">
        <v>375</v>
      </c>
      <c r="B82" s="103" t="s">
        <v>288</v>
      </c>
      <c r="C82" s="153" t="s">
        <v>289</v>
      </c>
      <c r="D82" s="78">
        <v>44614</v>
      </c>
      <c r="E82" s="78">
        <v>44641</v>
      </c>
      <c r="F82" s="49">
        <v>135230.37</v>
      </c>
      <c r="G82" s="52">
        <v>0</v>
      </c>
      <c r="H82" s="53">
        <v>253.57</v>
      </c>
      <c r="I82" s="54">
        <v>10345.5</v>
      </c>
      <c r="J82" s="50">
        <v>125138.44</v>
      </c>
      <c r="K82" s="61">
        <v>327069.26</v>
      </c>
      <c r="L82" s="63">
        <f t="shared" si="2"/>
        <v>452207.7</v>
      </c>
      <c r="M82" s="104"/>
      <c r="N82" s="40">
        <v>938</v>
      </c>
      <c r="O82" s="40">
        <v>0</v>
      </c>
      <c r="P82" s="40">
        <v>4000</v>
      </c>
      <c r="Q82" s="40">
        <v>0</v>
      </c>
      <c r="R82" s="40">
        <v>0</v>
      </c>
      <c r="S82" s="40">
        <v>0</v>
      </c>
      <c r="T82" s="40">
        <v>0</v>
      </c>
      <c r="U82" s="40">
        <v>5407.5</v>
      </c>
      <c r="V82" s="40">
        <v>0</v>
      </c>
      <c r="W82" s="55"/>
      <c r="X82" s="51">
        <f t="shared" si="3"/>
        <v>10345.5</v>
      </c>
      <c r="Z82" s="42"/>
      <c r="AB82" s="42"/>
    </row>
    <row r="83" spans="1:28" s="43" customFormat="1">
      <c r="A83" s="182" t="s">
        <v>19</v>
      </c>
      <c r="B83" s="103" t="s">
        <v>107</v>
      </c>
      <c r="C83" s="103" t="s">
        <v>161</v>
      </c>
      <c r="D83" s="78">
        <v>44614</v>
      </c>
      <c r="E83" s="78">
        <v>44630</v>
      </c>
      <c r="F83" s="49">
        <v>108547.16</v>
      </c>
      <c r="G83" s="52">
        <v>123643.55</v>
      </c>
      <c r="H83" s="53">
        <v>1014.29</v>
      </c>
      <c r="I83" s="54">
        <v>244400.16</v>
      </c>
      <c r="J83" s="50">
        <v>-11195.16</v>
      </c>
      <c r="K83" s="61">
        <v>306883.21999999997</v>
      </c>
      <c r="L83" s="63">
        <f t="shared" si="2"/>
        <v>295688.06</v>
      </c>
      <c r="M83" s="104"/>
      <c r="N83" s="40">
        <v>184535.66</v>
      </c>
      <c r="O83" s="40">
        <v>2529</v>
      </c>
      <c r="P83" s="40">
        <v>812.5</v>
      </c>
      <c r="Q83" s="40">
        <v>51414.87</v>
      </c>
      <c r="R83" s="40">
        <v>178.16</v>
      </c>
      <c r="S83" s="40">
        <v>0</v>
      </c>
      <c r="T83" s="40">
        <v>658</v>
      </c>
      <c r="U83" s="40">
        <v>4271.97</v>
      </c>
      <c r="V83" s="40">
        <v>0</v>
      </c>
      <c r="W83" s="55"/>
      <c r="X83" s="51">
        <f t="shared" si="3"/>
        <v>244400.16</v>
      </c>
      <c r="Z83" s="42"/>
      <c r="AB83" s="42"/>
    </row>
    <row r="84" spans="1:28" s="43" customFormat="1">
      <c r="A84" s="182" t="s">
        <v>278</v>
      </c>
      <c r="B84" s="103" t="s">
        <v>212</v>
      </c>
      <c r="C84" s="103" t="s">
        <v>213</v>
      </c>
      <c r="D84" s="78">
        <v>44614</v>
      </c>
      <c r="E84" s="78">
        <v>44622</v>
      </c>
      <c r="F84" s="49">
        <v>366188.49</v>
      </c>
      <c r="G84" s="52">
        <v>0</v>
      </c>
      <c r="H84" s="53">
        <v>1885</v>
      </c>
      <c r="I84" s="54">
        <v>312367.23</v>
      </c>
      <c r="J84" s="50">
        <v>55636.26</v>
      </c>
      <c r="K84" s="61">
        <v>226390.02</v>
      </c>
      <c r="L84" s="63">
        <f t="shared" si="2"/>
        <v>282026.27999999997</v>
      </c>
      <c r="M84" s="104"/>
      <c r="N84" s="40">
        <v>25907.79</v>
      </c>
      <c r="O84" s="40">
        <v>1905</v>
      </c>
      <c r="P84" s="40">
        <v>144419.49</v>
      </c>
      <c r="Q84" s="40">
        <v>134201.12</v>
      </c>
      <c r="R84" s="40">
        <v>288</v>
      </c>
      <c r="S84" s="40">
        <v>331.5</v>
      </c>
      <c r="T84" s="40">
        <v>3357.05</v>
      </c>
      <c r="U84" s="40">
        <v>0</v>
      </c>
      <c r="V84" s="40">
        <v>1957.28</v>
      </c>
      <c r="W84" s="55"/>
      <c r="X84" s="51">
        <f t="shared" si="3"/>
        <v>312367.23000000004</v>
      </c>
      <c r="Z84" s="42"/>
      <c r="AB84" s="42"/>
    </row>
    <row r="85" spans="1:28" s="43" customFormat="1">
      <c r="A85" s="182" t="s">
        <v>20</v>
      </c>
      <c r="B85" s="103" t="s">
        <v>231</v>
      </c>
      <c r="C85" s="153" t="s">
        <v>232</v>
      </c>
      <c r="D85" s="78">
        <v>44614</v>
      </c>
      <c r="E85" s="78">
        <v>44634</v>
      </c>
      <c r="F85" s="49">
        <v>200099.67</v>
      </c>
      <c r="G85" s="52">
        <v>0</v>
      </c>
      <c r="H85" s="53">
        <v>1726.94</v>
      </c>
      <c r="I85" s="54">
        <v>167954.59</v>
      </c>
      <c r="J85" s="50">
        <v>33872.019999999997</v>
      </c>
      <c r="K85" s="61">
        <v>743005.88</v>
      </c>
      <c r="L85" s="63">
        <f t="shared" si="2"/>
        <v>776877.9</v>
      </c>
      <c r="M85" s="104"/>
      <c r="N85" s="40">
        <v>73340</v>
      </c>
      <c r="O85" s="40">
        <v>7750</v>
      </c>
      <c r="P85" s="40">
        <v>22087.59</v>
      </c>
      <c r="Q85" s="40">
        <v>30797.360000000001</v>
      </c>
      <c r="R85" s="40">
        <v>0</v>
      </c>
      <c r="S85" s="40">
        <v>0</v>
      </c>
      <c r="T85" s="40">
        <v>17398.599999999999</v>
      </c>
      <c r="U85" s="40">
        <v>0</v>
      </c>
      <c r="V85" s="40">
        <v>16581.04</v>
      </c>
      <c r="W85" s="55"/>
      <c r="X85" s="51">
        <f t="shared" ref="X85:X123" si="4">SUM(N85:W85)</f>
        <v>167954.59000000003</v>
      </c>
      <c r="Z85" s="42"/>
      <c r="AB85" s="42"/>
    </row>
    <row r="86" spans="1:28" s="43" customFormat="1">
      <c r="A86" s="182" t="s">
        <v>284</v>
      </c>
      <c r="B86" s="103" t="s">
        <v>286</v>
      </c>
      <c r="C86" s="153" t="s">
        <v>287</v>
      </c>
      <c r="D86" s="78">
        <v>44614</v>
      </c>
      <c r="E86" s="78">
        <v>44648</v>
      </c>
      <c r="F86" s="49">
        <v>121411.92</v>
      </c>
      <c r="G86" s="52">
        <v>0</v>
      </c>
      <c r="H86" s="53">
        <v>482</v>
      </c>
      <c r="I86" s="54">
        <v>80261.679999999993</v>
      </c>
      <c r="J86" s="50">
        <v>41632.239999999998</v>
      </c>
      <c r="K86" s="61">
        <v>151652.87</v>
      </c>
      <c r="L86" s="63">
        <f t="shared" si="2"/>
        <v>193285.11</v>
      </c>
      <c r="M86" s="104"/>
      <c r="N86" s="40">
        <v>17520</v>
      </c>
      <c r="O86" s="40">
        <v>7213</v>
      </c>
      <c r="P86" s="40">
        <v>34018.04</v>
      </c>
      <c r="Q86" s="40">
        <v>6254.49</v>
      </c>
      <c r="R86" s="40">
        <v>2845.85</v>
      </c>
      <c r="S86" s="40">
        <v>0</v>
      </c>
      <c r="T86" s="40">
        <v>0</v>
      </c>
      <c r="U86" s="40">
        <v>5959.5</v>
      </c>
      <c r="V86" s="40">
        <v>6450.8</v>
      </c>
      <c r="W86" s="55"/>
      <c r="X86" s="51">
        <f t="shared" si="4"/>
        <v>80261.680000000008</v>
      </c>
      <c r="Z86" s="42"/>
      <c r="AB86" s="42"/>
    </row>
    <row r="87" spans="1:28" s="43" customFormat="1">
      <c r="A87" s="103"/>
      <c r="B87" s="103" t="s">
        <v>282</v>
      </c>
      <c r="C87" s="153" t="s">
        <v>283</v>
      </c>
      <c r="D87" s="78">
        <v>44614</v>
      </c>
      <c r="E87" s="174"/>
      <c r="F87" s="49"/>
      <c r="G87" s="52"/>
      <c r="H87" s="53"/>
      <c r="I87" s="54"/>
      <c r="J87" s="50"/>
      <c r="K87" s="61"/>
      <c r="L87" s="63"/>
      <c r="M87" s="104"/>
      <c r="N87" s="40"/>
      <c r="O87" s="40"/>
      <c r="P87" s="40"/>
      <c r="Q87" s="40"/>
      <c r="R87" s="40"/>
      <c r="S87" s="40"/>
      <c r="T87" s="40"/>
      <c r="U87" s="40"/>
      <c r="V87" s="40"/>
      <c r="W87" s="55"/>
      <c r="X87" s="51"/>
      <c r="Z87" s="42"/>
      <c r="AB87" s="42"/>
    </row>
    <row r="88" spans="1:28" s="43" customFormat="1">
      <c r="A88" s="182" t="s">
        <v>384</v>
      </c>
      <c r="B88" s="103" t="s">
        <v>108</v>
      </c>
      <c r="C88" s="103" t="s">
        <v>162</v>
      </c>
      <c r="D88" s="78">
        <v>44614</v>
      </c>
      <c r="E88" s="78">
        <v>44648</v>
      </c>
      <c r="F88" s="49">
        <v>148574.98000000001</v>
      </c>
      <c r="G88" s="52">
        <v>0</v>
      </c>
      <c r="H88" s="53">
        <v>493.63</v>
      </c>
      <c r="I88" s="54">
        <v>59839.51</v>
      </c>
      <c r="J88" s="50">
        <v>89229.1</v>
      </c>
      <c r="K88" s="61">
        <v>143968.46</v>
      </c>
      <c r="L88" s="63">
        <f t="shared" ref="L88:L129" si="5">J88+K88</f>
        <v>233197.56</v>
      </c>
      <c r="M88" s="104"/>
      <c r="N88" s="40">
        <v>14180.62</v>
      </c>
      <c r="O88" s="40">
        <v>0</v>
      </c>
      <c r="P88" s="40">
        <v>1183.92</v>
      </c>
      <c r="Q88" s="40">
        <v>22205</v>
      </c>
      <c r="R88" s="40">
        <v>308.12</v>
      </c>
      <c r="S88" s="40">
        <v>5892.57</v>
      </c>
      <c r="T88" s="40">
        <v>2940.15</v>
      </c>
      <c r="U88" s="40">
        <v>10910.49</v>
      </c>
      <c r="V88" s="40">
        <v>2218.64</v>
      </c>
      <c r="W88" s="55"/>
      <c r="X88" s="51">
        <f t="shared" si="4"/>
        <v>59839.51</v>
      </c>
      <c r="Z88" s="42"/>
      <c r="AB88" s="42"/>
    </row>
    <row r="89" spans="1:28" s="43" customFormat="1">
      <c r="A89" s="182" t="s">
        <v>374</v>
      </c>
      <c r="B89" s="103" t="s">
        <v>372</v>
      </c>
      <c r="C89" s="153" t="s">
        <v>373</v>
      </c>
      <c r="D89" s="78">
        <v>44614</v>
      </c>
      <c r="E89" s="78">
        <v>44650</v>
      </c>
      <c r="F89" s="49">
        <v>113578.95</v>
      </c>
      <c r="G89" s="52">
        <v>0</v>
      </c>
      <c r="H89" s="53">
        <v>0</v>
      </c>
      <c r="I89" s="54">
        <v>54728.27</v>
      </c>
      <c r="J89" s="50">
        <v>58850.68</v>
      </c>
      <c r="K89" s="61">
        <v>-35962.230000000003</v>
      </c>
      <c r="L89" s="63">
        <f t="shared" si="5"/>
        <v>22888.449999999997</v>
      </c>
      <c r="M89" s="104"/>
      <c r="N89" s="40">
        <v>48177.32</v>
      </c>
      <c r="O89" s="40">
        <v>0</v>
      </c>
      <c r="P89" s="40">
        <v>0</v>
      </c>
      <c r="Q89" s="40">
        <v>0</v>
      </c>
      <c r="R89" s="40">
        <v>1593.45</v>
      </c>
      <c r="S89" s="40">
        <v>4957.5</v>
      </c>
      <c r="T89" s="40">
        <v>0</v>
      </c>
      <c r="U89" s="40">
        <v>0</v>
      </c>
      <c r="V89" s="40">
        <v>0</v>
      </c>
      <c r="W89" s="55"/>
      <c r="X89" s="51">
        <f t="shared" si="4"/>
        <v>54728.27</v>
      </c>
      <c r="Z89" s="42"/>
      <c r="AB89" s="42"/>
    </row>
    <row r="90" spans="1:28" s="43" customFormat="1">
      <c r="A90" s="182" t="s">
        <v>21</v>
      </c>
      <c r="B90" s="103" t="s">
        <v>109</v>
      </c>
      <c r="C90" s="103" t="s">
        <v>163</v>
      </c>
      <c r="D90" s="78">
        <v>44615</v>
      </c>
      <c r="E90" s="78">
        <v>44644</v>
      </c>
      <c r="F90" s="49">
        <v>152210.76999999999</v>
      </c>
      <c r="G90" s="52">
        <v>798</v>
      </c>
      <c r="H90" s="53">
        <v>68.209999999999994</v>
      </c>
      <c r="I90" s="54">
        <v>128659.54</v>
      </c>
      <c r="J90" s="50">
        <v>24417.439999999999</v>
      </c>
      <c r="K90" s="61">
        <v>221991.59</v>
      </c>
      <c r="L90" s="63">
        <f t="shared" si="5"/>
        <v>246409.03</v>
      </c>
      <c r="M90" s="104"/>
      <c r="N90" s="40">
        <v>24808.73</v>
      </c>
      <c r="O90" s="40">
        <v>6810.57</v>
      </c>
      <c r="P90" s="40">
        <v>40819.4</v>
      </c>
      <c r="Q90" s="40">
        <v>28732.33</v>
      </c>
      <c r="R90" s="40">
        <v>5961.46</v>
      </c>
      <c r="S90" s="40">
        <v>0</v>
      </c>
      <c r="T90" s="40">
        <v>2900</v>
      </c>
      <c r="U90" s="40">
        <v>13011.05</v>
      </c>
      <c r="V90" s="40">
        <v>5616</v>
      </c>
      <c r="W90" s="55"/>
      <c r="X90" s="51">
        <f t="shared" si="4"/>
        <v>128659.54000000001</v>
      </c>
      <c r="Z90" s="42"/>
      <c r="AB90" s="42"/>
    </row>
    <row r="91" spans="1:28" s="43" customFormat="1">
      <c r="A91" s="182" t="s">
        <v>22</v>
      </c>
      <c r="B91" s="103" t="s">
        <v>187</v>
      </c>
      <c r="C91" t="s">
        <v>188</v>
      </c>
      <c r="D91" s="78">
        <v>44615</v>
      </c>
      <c r="E91" s="78">
        <v>44645</v>
      </c>
      <c r="F91" s="49">
        <v>116434.23</v>
      </c>
      <c r="G91" s="52">
        <v>23310</v>
      </c>
      <c r="H91" s="53">
        <v>3036.2</v>
      </c>
      <c r="I91" s="54">
        <v>218566.71</v>
      </c>
      <c r="J91" s="50">
        <v>-75786.28</v>
      </c>
      <c r="K91" s="61">
        <v>229885.14</v>
      </c>
      <c r="L91" s="63">
        <f t="shared" si="5"/>
        <v>154098.86000000002</v>
      </c>
      <c r="M91" s="104"/>
      <c r="N91" s="40">
        <v>48023.65</v>
      </c>
      <c r="O91" s="40">
        <v>11990.61</v>
      </c>
      <c r="P91" s="40">
        <v>34339.94</v>
      </c>
      <c r="Q91" s="40">
        <v>76794.75</v>
      </c>
      <c r="R91" s="40">
        <v>2551.56</v>
      </c>
      <c r="S91" s="40">
        <v>12055</v>
      </c>
      <c r="T91" s="40">
        <v>18714</v>
      </c>
      <c r="U91" s="40">
        <v>9739</v>
      </c>
      <c r="V91" s="40">
        <v>4358.2</v>
      </c>
      <c r="W91" s="55"/>
      <c r="X91" s="51">
        <f t="shared" si="4"/>
        <v>218566.71000000002</v>
      </c>
      <c r="Z91" s="42"/>
      <c r="AB91" s="42"/>
    </row>
    <row r="92" spans="1:28" s="43" customFormat="1">
      <c r="A92" s="182" t="s">
        <v>264</v>
      </c>
      <c r="B92" s="103" t="s">
        <v>193</v>
      </c>
      <c r="C92" t="s">
        <v>194</v>
      </c>
      <c r="D92" s="78">
        <v>44615</v>
      </c>
      <c r="E92" s="174"/>
      <c r="F92" s="49">
        <v>1029034.58</v>
      </c>
      <c r="G92" s="52">
        <v>0</v>
      </c>
      <c r="H92" s="53">
        <v>0</v>
      </c>
      <c r="I92" s="54">
        <v>1029034.58</v>
      </c>
      <c r="J92" s="50">
        <v>0</v>
      </c>
      <c r="K92" s="61">
        <v>0</v>
      </c>
      <c r="L92" s="63">
        <f t="shared" si="5"/>
        <v>0</v>
      </c>
      <c r="M92" s="104"/>
      <c r="N92" s="40">
        <v>173317.5</v>
      </c>
      <c r="O92" s="40">
        <v>62796.26</v>
      </c>
      <c r="P92" s="40">
        <v>65491.11</v>
      </c>
      <c r="Q92" s="40">
        <v>549635.37</v>
      </c>
      <c r="R92" s="40">
        <v>0</v>
      </c>
      <c r="S92" s="40">
        <v>0</v>
      </c>
      <c r="T92" s="40">
        <v>0</v>
      </c>
      <c r="U92" s="40">
        <v>100275</v>
      </c>
      <c r="V92" s="40">
        <v>77519.34</v>
      </c>
      <c r="W92" s="55"/>
      <c r="X92" s="51">
        <f t="shared" si="4"/>
        <v>1029034.58</v>
      </c>
      <c r="Z92" s="42"/>
      <c r="AB92" s="42"/>
    </row>
    <row r="93" spans="1:28" s="43" customFormat="1">
      <c r="A93" s="103"/>
      <c r="B93" s="103" t="s">
        <v>262</v>
      </c>
      <c r="C93" s="175" t="s">
        <v>263</v>
      </c>
      <c r="D93" s="78">
        <v>44615</v>
      </c>
      <c r="E93" s="78">
        <v>44644</v>
      </c>
      <c r="F93" s="49"/>
      <c r="G93" s="52"/>
      <c r="H93" s="53"/>
      <c r="I93" s="54"/>
      <c r="J93" s="50"/>
      <c r="K93" s="61"/>
      <c r="L93" s="63"/>
      <c r="M93" s="104"/>
      <c r="N93" s="40"/>
      <c r="O93" s="40"/>
      <c r="P93" s="40"/>
      <c r="Q93" s="40"/>
      <c r="R93" s="40"/>
      <c r="S93" s="40"/>
      <c r="T93" s="40"/>
      <c r="U93" s="40"/>
      <c r="V93" s="40"/>
      <c r="W93" s="55"/>
      <c r="X93" s="51"/>
      <c r="Z93" s="42"/>
      <c r="AB93" s="42"/>
    </row>
    <row r="94" spans="1:28" s="43" customFormat="1">
      <c r="A94" s="171" t="s">
        <v>43</v>
      </c>
      <c r="B94" s="171" t="s">
        <v>110</v>
      </c>
      <c r="C94" s="171" t="s">
        <v>164</v>
      </c>
      <c r="D94" s="156"/>
      <c r="E94" s="156"/>
      <c r="F94" s="157">
        <v>33849.360000000001</v>
      </c>
      <c r="G94" s="158"/>
      <c r="H94" s="159"/>
      <c r="I94" s="160"/>
      <c r="J94" s="161"/>
      <c r="K94" s="162"/>
      <c r="L94" s="162"/>
      <c r="M94" s="163"/>
      <c r="N94" s="164"/>
      <c r="O94" s="164"/>
      <c r="P94" s="164"/>
      <c r="Q94" s="164"/>
      <c r="R94" s="164"/>
      <c r="S94" s="164"/>
      <c r="T94" s="164"/>
      <c r="U94" s="164"/>
      <c r="V94" s="164"/>
      <c r="W94" s="165"/>
      <c r="X94" s="166">
        <f t="shared" si="4"/>
        <v>0</v>
      </c>
      <c r="Z94" s="42"/>
      <c r="AB94" s="42"/>
    </row>
    <row r="95" spans="1:28" s="43" customFormat="1">
      <c r="A95" s="182" t="s">
        <v>23</v>
      </c>
      <c r="B95" s="103" t="s">
        <v>111</v>
      </c>
      <c r="C95" s="103" t="s">
        <v>165</v>
      </c>
      <c r="D95" s="78">
        <v>44615</v>
      </c>
      <c r="E95" s="78">
        <v>44644</v>
      </c>
      <c r="F95" s="49">
        <v>103877.66</v>
      </c>
      <c r="G95" s="52">
        <v>0</v>
      </c>
      <c r="H95" s="53">
        <v>47.37</v>
      </c>
      <c r="I95" s="54">
        <v>103925.03</v>
      </c>
      <c r="J95" s="50">
        <v>0</v>
      </c>
      <c r="K95" s="61">
        <v>0</v>
      </c>
      <c r="L95" s="63">
        <f t="shared" si="5"/>
        <v>0</v>
      </c>
      <c r="M95" s="104"/>
      <c r="N95" s="40">
        <v>43647.24</v>
      </c>
      <c r="O95" s="40">
        <v>2694</v>
      </c>
      <c r="P95" s="40">
        <v>17185</v>
      </c>
      <c r="Q95" s="40">
        <v>23336.5</v>
      </c>
      <c r="R95" s="40">
        <v>479.4</v>
      </c>
      <c r="S95" s="40">
        <v>11863</v>
      </c>
      <c r="T95" s="40">
        <v>200</v>
      </c>
      <c r="U95" s="40">
        <v>1303.75</v>
      </c>
      <c r="V95" s="40">
        <v>3216.14</v>
      </c>
      <c r="W95" s="55"/>
      <c r="X95" s="51">
        <f t="shared" si="4"/>
        <v>103925.02999999998</v>
      </c>
      <c r="Z95" s="42"/>
      <c r="AB95" s="42"/>
    </row>
    <row r="96" spans="1:28" s="43" customFormat="1">
      <c r="A96" s="182" t="s">
        <v>273</v>
      </c>
      <c r="B96" s="103" t="s">
        <v>271</v>
      </c>
      <c r="C96" s="103" t="s">
        <v>166</v>
      </c>
      <c r="D96" s="78">
        <v>44615</v>
      </c>
      <c r="E96" s="174"/>
      <c r="F96" s="49">
        <v>124612.45</v>
      </c>
      <c r="G96" s="52">
        <v>0</v>
      </c>
      <c r="H96" s="53">
        <v>2461.42</v>
      </c>
      <c r="I96" s="54">
        <v>70556.87</v>
      </c>
      <c r="J96" s="50">
        <v>56517</v>
      </c>
      <c r="K96" s="61">
        <v>237016.07</v>
      </c>
      <c r="L96" s="63">
        <f t="shared" si="5"/>
        <v>293533.07</v>
      </c>
      <c r="M96" s="104"/>
      <c r="N96" s="40">
        <v>7477.98</v>
      </c>
      <c r="O96" s="40">
        <v>4000</v>
      </c>
      <c r="P96" s="40">
        <v>16779</v>
      </c>
      <c r="Q96" s="40">
        <v>19918.560000000001</v>
      </c>
      <c r="R96" s="40">
        <v>1342</v>
      </c>
      <c r="S96" s="40">
        <v>6110</v>
      </c>
      <c r="T96" s="40">
        <v>1979.33</v>
      </c>
      <c r="U96" s="40">
        <v>6950</v>
      </c>
      <c r="V96" s="40">
        <v>6000</v>
      </c>
      <c r="W96" s="55"/>
      <c r="X96" s="51">
        <f t="shared" si="4"/>
        <v>70556.87</v>
      </c>
      <c r="Z96" s="42"/>
      <c r="AB96" s="42"/>
    </row>
    <row r="97" spans="1:28" s="43" customFormat="1">
      <c r="A97" s="173"/>
      <c r="B97" s="103" t="s">
        <v>270</v>
      </c>
      <c r="C97" s="153" t="s">
        <v>272</v>
      </c>
      <c r="D97" s="78">
        <v>44615</v>
      </c>
      <c r="E97" s="78">
        <v>44620</v>
      </c>
      <c r="F97" s="49"/>
      <c r="G97" s="52"/>
      <c r="H97" s="53"/>
      <c r="I97" s="54"/>
      <c r="J97" s="50"/>
      <c r="K97" s="61"/>
      <c r="L97" s="63"/>
      <c r="M97" s="104"/>
      <c r="N97" s="40"/>
      <c r="O97" s="40"/>
      <c r="P97" s="40"/>
      <c r="Q97" s="40"/>
      <c r="R97" s="40"/>
      <c r="S97" s="40"/>
      <c r="T97" s="40"/>
      <c r="U97" s="40"/>
      <c r="V97" s="40"/>
      <c r="W97" s="55"/>
      <c r="X97" s="51"/>
      <c r="Z97" s="42"/>
      <c r="AB97" s="42"/>
    </row>
    <row r="98" spans="1:28" s="43" customFormat="1">
      <c r="A98" s="182" t="s">
        <v>24</v>
      </c>
      <c r="B98" s="103" t="s">
        <v>361</v>
      </c>
      <c r="C98" s="153" t="s">
        <v>317</v>
      </c>
      <c r="D98" s="78">
        <v>44615</v>
      </c>
      <c r="E98" s="78">
        <v>44636</v>
      </c>
      <c r="F98" s="49">
        <v>123734.29</v>
      </c>
      <c r="G98" s="52">
        <v>0</v>
      </c>
      <c r="H98" s="53">
        <v>946.23</v>
      </c>
      <c r="I98" s="54">
        <v>80661.75</v>
      </c>
      <c r="J98" s="50">
        <v>44018.77</v>
      </c>
      <c r="K98" s="61">
        <v>136727.78</v>
      </c>
      <c r="L98" s="63">
        <f t="shared" si="5"/>
        <v>180746.55</v>
      </c>
      <c r="M98" s="104"/>
      <c r="N98" s="40">
        <v>1100</v>
      </c>
      <c r="O98" s="40">
        <v>4535.28</v>
      </c>
      <c r="P98" s="40">
        <v>33823.57</v>
      </c>
      <c r="Q98" s="40">
        <v>24006.02</v>
      </c>
      <c r="R98" s="40">
        <v>0</v>
      </c>
      <c r="S98" s="40">
        <v>2500</v>
      </c>
      <c r="T98" s="40">
        <v>614.55999999999995</v>
      </c>
      <c r="U98" s="40">
        <v>10955</v>
      </c>
      <c r="V98" s="40">
        <v>3127.32</v>
      </c>
      <c r="W98" s="55"/>
      <c r="X98" s="51">
        <f t="shared" si="4"/>
        <v>80661.75</v>
      </c>
      <c r="Z98" s="42"/>
      <c r="AB98" s="42"/>
    </row>
    <row r="99" spans="1:28" s="43" customFormat="1">
      <c r="A99" s="182" t="s">
        <v>53</v>
      </c>
      <c r="B99" s="148"/>
      <c r="C99" s="148"/>
      <c r="D99" s="79"/>
      <c r="E99" s="80"/>
      <c r="F99" s="65"/>
      <c r="G99" s="66"/>
      <c r="H99" s="67"/>
      <c r="I99" s="68"/>
      <c r="J99" s="69"/>
      <c r="K99" s="70"/>
      <c r="L99" s="70"/>
      <c r="M99" s="74"/>
      <c r="N99" s="71"/>
      <c r="O99" s="71"/>
      <c r="P99" s="71"/>
      <c r="Q99" s="71"/>
      <c r="R99" s="71"/>
      <c r="S99" s="71"/>
      <c r="T99" s="71"/>
      <c r="U99" s="71"/>
      <c r="V99" s="71"/>
      <c r="W99" s="72"/>
      <c r="X99" s="73">
        <f t="shared" si="4"/>
        <v>0</v>
      </c>
      <c r="Z99" s="42"/>
      <c r="AB99" s="42"/>
    </row>
    <row r="100" spans="1:28" s="43" customFormat="1">
      <c r="A100" s="182" t="s">
        <v>25</v>
      </c>
      <c r="B100" s="103" t="s">
        <v>112</v>
      </c>
      <c r="C100" s="103" t="s">
        <v>167</v>
      </c>
      <c r="D100" s="78">
        <v>44615</v>
      </c>
      <c r="E100" s="78">
        <v>44648</v>
      </c>
      <c r="F100" s="49">
        <v>123337.57</v>
      </c>
      <c r="G100" s="52">
        <v>0</v>
      </c>
      <c r="H100" s="53">
        <v>5761.37</v>
      </c>
      <c r="I100" s="54">
        <v>173169.22</v>
      </c>
      <c r="J100" s="50">
        <v>-44070.28</v>
      </c>
      <c r="K100" s="61">
        <v>1100064.5</v>
      </c>
      <c r="L100" s="63">
        <f t="shared" si="5"/>
        <v>1055994.22</v>
      </c>
      <c r="M100" s="104"/>
      <c r="N100" s="40">
        <v>27129.95</v>
      </c>
      <c r="O100" s="40">
        <v>8770.39</v>
      </c>
      <c r="P100" s="40">
        <v>24315</v>
      </c>
      <c r="Q100" s="40">
        <v>93993.16</v>
      </c>
      <c r="R100" s="40">
        <v>2791.41</v>
      </c>
      <c r="S100" s="40">
        <v>0</v>
      </c>
      <c r="T100" s="40">
        <v>2554.9699999999998</v>
      </c>
      <c r="U100" s="40">
        <v>10287.25</v>
      </c>
      <c r="V100" s="40">
        <v>3327.09</v>
      </c>
      <c r="W100" s="55"/>
      <c r="X100" s="51">
        <f t="shared" si="4"/>
        <v>173169.22</v>
      </c>
      <c r="Z100" s="42"/>
      <c r="AB100" s="42"/>
    </row>
    <row r="101" spans="1:28" s="43" customFormat="1">
      <c r="A101" s="182" t="s">
        <v>26</v>
      </c>
      <c r="B101" s="103" t="s">
        <v>113</v>
      </c>
      <c r="C101" s="103" t="s">
        <v>168</v>
      </c>
      <c r="D101" s="78">
        <v>44615</v>
      </c>
      <c r="E101" s="78">
        <v>44635</v>
      </c>
      <c r="F101" s="49">
        <v>124122.02</v>
      </c>
      <c r="G101" s="52">
        <v>0</v>
      </c>
      <c r="H101" s="53">
        <v>103.15</v>
      </c>
      <c r="I101" s="54">
        <v>71552.98</v>
      </c>
      <c r="J101" s="50">
        <v>52672.19</v>
      </c>
      <c r="K101" s="61">
        <v>340368.27</v>
      </c>
      <c r="L101" s="63">
        <f t="shared" si="5"/>
        <v>393040.46</v>
      </c>
      <c r="M101" s="104"/>
      <c r="N101" s="40">
        <v>11264.45</v>
      </c>
      <c r="O101" s="40">
        <v>7783</v>
      </c>
      <c r="P101" s="40">
        <v>0</v>
      </c>
      <c r="Q101" s="40">
        <v>16701.66</v>
      </c>
      <c r="R101" s="40">
        <v>0</v>
      </c>
      <c r="S101" s="40">
        <v>15649.49</v>
      </c>
      <c r="T101" s="40">
        <v>2715.8</v>
      </c>
      <c r="U101" s="40">
        <v>13000</v>
      </c>
      <c r="V101" s="40">
        <v>4438.58</v>
      </c>
      <c r="W101" s="55"/>
      <c r="X101" s="51">
        <f t="shared" si="4"/>
        <v>71552.98</v>
      </c>
      <c r="Z101" s="42"/>
      <c r="AB101" s="42"/>
    </row>
    <row r="102" spans="1:28" s="43" customFormat="1">
      <c r="A102" s="182" t="s">
        <v>27</v>
      </c>
      <c r="B102" s="103" t="s">
        <v>243</v>
      </c>
      <c r="C102" s="153" t="s">
        <v>244</v>
      </c>
      <c r="D102" s="78">
        <v>44615</v>
      </c>
      <c r="E102" s="78">
        <v>44634</v>
      </c>
      <c r="F102" s="49">
        <v>450035.77</v>
      </c>
      <c r="G102" s="52">
        <v>0</v>
      </c>
      <c r="H102" s="54">
        <v>138.38999999999999</v>
      </c>
      <c r="I102" s="54">
        <v>182556.69</v>
      </c>
      <c r="J102" s="50">
        <v>267617.46999999997</v>
      </c>
      <c r="K102" s="61">
        <v>444401.85</v>
      </c>
      <c r="L102" s="63">
        <f t="shared" si="5"/>
        <v>712019.32</v>
      </c>
      <c r="M102" s="104"/>
      <c r="N102" s="40">
        <v>0</v>
      </c>
      <c r="O102" s="40">
        <v>0</v>
      </c>
      <c r="P102" s="40">
        <v>44095</v>
      </c>
      <c r="Q102" s="40">
        <v>104224.74</v>
      </c>
      <c r="R102" s="40">
        <v>0</v>
      </c>
      <c r="S102" s="40">
        <v>30000</v>
      </c>
      <c r="T102" s="40">
        <v>4236.95</v>
      </c>
      <c r="U102" s="40">
        <v>0</v>
      </c>
      <c r="V102" s="40">
        <v>0</v>
      </c>
      <c r="W102" s="55"/>
      <c r="X102" s="51">
        <f t="shared" si="4"/>
        <v>182556.69</v>
      </c>
      <c r="Z102" s="42"/>
      <c r="AB102" s="42"/>
    </row>
    <row r="103" spans="1:28" s="43" customFormat="1">
      <c r="A103" s="182" t="s">
        <v>354</v>
      </c>
      <c r="B103" s="103" t="s">
        <v>114</v>
      </c>
      <c r="C103" s="103" t="s">
        <v>169</v>
      </c>
      <c r="D103" s="78">
        <v>44615</v>
      </c>
      <c r="E103" s="78">
        <v>44627</v>
      </c>
      <c r="F103" s="49">
        <v>364633.65</v>
      </c>
      <c r="G103" s="52">
        <v>0</v>
      </c>
      <c r="H103" s="53">
        <v>1145.68</v>
      </c>
      <c r="I103" s="54">
        <v>135506</v>
      </c>
      <c r="J103" s="50">
        <v>230273.33</v>
      </c>
      <c r="K103" s="61">
        <v>742873.65</v>
      </c>
      <c r="L103" s="63">
        <f t="shared" si="5"/>
        <v>973146.98</v>
      </c>
      <c r="M103" s="104"/>
      <c r="N103" s="40">
        <v>80270.149999999994</v>
      </c>
      <c r="O103" s="40">
        <v>0</v>
      </c>
      <c r="P103" s="40">
        <v>0</v>
      </c>
      <c r="Q103" s="40">
        <v>6200.6</v>
      </c>
      <c r="R103" s="40">
        <v>11636.33</v>
      </c>
      <c r="S103" s="40">
        <v>0</v>
      </c>
      <c r="T103" s="40">
        <v>3235</v>
      </c>
      <c r="U103" s="40">
        <v>34018</v>
      </c>
      <c r="V103" s="40">
        <v>145.91999999999999</v>
      </c>
      <c r="W103" s="55"/>
      <c r="X103" s="51">
        <f t="shared" si="4"/>
        <v>135506.00000000003</v>
      </c>
      <c r="Z103" s="42"/>
      <c r="AB103" s="42"/>
    </row>
    <row r="104" spans="1:28" s="43" customFormat="1">
      <c r="A104" s="182" t="s">
        <v>28</v>
      </c>
      <c r="B104" s="103" t="s">
        <v>302</v>
      </c>
      <c r="C104" s="153" t="s">
        <v>303</v>
      </c>
      <c r="D104" s="78" t="s">
        <v>256</v>
      </c>
      <c r="E104" s="78">
        <v>44603</v>
      </c>
      <c r="F104" s="49">
        <v>259850.59</v>
      </c>
      <c r="G104" s="52">
        <v>0</v>
      </c>
      <c r="H104" s="53">
        <v>258.7</v>
      </c>
      <c r="I104" s="54">
        <v>62478.36</v>
      </c>
      <c r="J104" s="50">
        <v>197630.93</v>
      </c>
      <c r="K104" s="61">
        <v>1008240.67</v>
      </c>
      <c r="L104" s="63">
        <f t="shared" si="5"/>
        <v>1205871.6000000001</v>
      </c>
      <c r="M104" s="104"/>
      <c r="N104" s="40">
        <v>36798.94</v>
      </c>
      <c r="O104" s="40">
        <v>9229.42</v>
      </c>
      <c r="P104" s="40">
        <v>0</v>
      </c>
      <c r="Q104" s="40">
        <v>0</v>
      </c>
      <c r="R104" s="40">
        <v>0</v>
      </c>
      <c r="S104" s="40">
        <v>0</v>
      </c>
      <c r="T104" s="40">
        <v>250</v>
      </c>
      <c r="U104" s="40">
        <v>16200</v>
      </c>
      <c r="V104" s="40">
        <v>0</v>
      </c>
      <c r="W104" s="55"/>
      <c r="X104" s="51">
        <f t="shared" si="4"/>
        <v>62478.36</v>
      </c>
      <c r="Z104" s="42"/>
      <c r="AB104" s="42"/>
    </row>
    <row r="105" spans="1:28" s="43" customFormat="1">
      <c r="A105" s="103"/>
      <c r="B105" s="103"/>
      <c r="C105" s="153"/>
      <c r="D105" s="78"/>
      <c r="E105" s="78"/>
      <c r="F105" s="49"/>
      <c r="G105" s="52"/>
      <c r="H105" s="53"/>
      <c r="I105" s="54"/>
      <c r="J105" s="50"/>
      <c r="K105" s="61"/>
      <c r="L105" s="63"/>
      <c r="M105" s="104"/>
      <c r="N105" s="40"/>
      <c r="O105" s="40"/>
      <c r="P105" s="40"/>
      <c r="Q105" s="40"/>
      <c r="R105" s="40"/>
      <c r="S105" s="40"/>
      <c r="T105" s="40"/>
      <c r="U105" s="40"/>
      <c r="V105" s="40"/>
      <c r="W105" s="55"/>
      <c r="X105" s="51"/>
      <c r="Z105" s="42"/>
      <c r="AB105" s="42"/>
    </row>
    <row r="106" spans="1:28" s="43" customFormat="1">
      <c r="A106" s="182" t="s">
        <v>60</v>
      </c>
      <c r="B106" s="146" t="s">
        <v>115</v>
      </c>
      <c r="C106" s="146" t="s">
        <v>170</v>
      </c>
      <c r="D106" s="78">
        <v>44615</v>
      </c>
      <c r="E106" s="78">
        <v>44648</v>
      </c>
      <c r="F106" s="49">
        <v>130356.89</v>
      </c>
      <c r="G106" s="52">
        <v>0</v>
      </c>
      <c r="H106" s="53">
        <v>24670.92</v>
      </c>
      <c r="I106" s="54">
        <v>97168.86</v>
      </c>
      <c r="J106" s="50">
        <v>15434.7</v>
      </c>
      <c r="K106" s="61">
        <v>1084629.8</v>
      </c>
      <c r="L106" s="63">
        <f t="shared" si="5"/>
        <v>1100064.5</v>
      </c>
      <c r="M106" s="104"/>
      <c r="N106" s="40">
        <v>36316.85</v>
      </c>
      <c r="O106" s="40">
        <v>9934.85</v>
      </c>
      <c r="P106" s="40">
        <v>25007.02</v>
      </c>
      <c r="Q106" s="40">
        <v>1170.75</v>
      </c>
      <c r="R106" s="40">
        <v>615.99</v>
      </c>
      <c r="S106" s="40">
        <v>0</v>
      </c>
      <c r="T106" s="40">
        <v>8951</v>
      </c>
      <c r="U106" s="40">
        <v>9653</v>
      </c>
      <c r="V106" s="40">
        <v>5519.4</v>
      </c>
      <c r="W106" s="55"/>
      <c r="X106" s="51">
        <f t="shared" si="4"/>
        <v>97168.86</v>
      </c>
      <c r="Z106" s="42"/>
      <c r="AB106" s="42"/>
    </row>
    <row r="107" spans="1:28" s="43" customFormat="1">
      <c r="A107" s="182" t="s">
        <v>63</v>
      </c>
      <c r="B107" s="146" t="s">
        <v>276</v>
      </c>
      <c r="C107" s="153" t="s">
        <v>277</v>
      </c>
      <c r="D107" s="78">
        <v>44615</v>
      </c>
      <c r="E107" s="78">
        <v>44649</v>
      </c>
      <c r="F107" s="49">
        <v>368659.97</v>
      </c>
      <c r="G107" s="52">
        <v>0</v>
      </c>
      <c r="H107" s="53">
        <v>0</v>
      </c>
      <c r="I107" s="54">
        <v>149054.1</v>
      </c>
      <c r="J107" s="50">
        <v>219605.87</v>
      </c>
      <c r="K107" s="61">
        <v>-83958.13</v>
      </c>
      <c r="L107" s="63">
        <f>J107+K107</f>
        <v>135647.74</v>
      </c>
      <c r="M107" s="104"/>
      <c r="N107" s="40">
        <v>0</v>
      </c>
      <c r="O107" s="40">
        <v>5437.04</v>
      </c>
      <c r="P107" s="40">
        <v>0</v>
      </c>
      <c r="Q107" s="40">
        <v>91929.57</v>
      </c>
      <c r="R107" s="40">
        <v>5637.24</v>
      </c>
      <c r="S107" s="40">
        <v>0</v>
      </c>
      <c r="T107" s="40">
        <v>0</v>
      </c>
      <c r="U107" s="40">
        <v>30870.25</v>
      </c>
      <c r="V107" s="40">
        <v>15180</v>
      </c>
      <c r="W107" s="55"/>
      <c r="X107" s="51">
        <f t="shared" si="4"/>
        <v>149054.1</v>
      </c>
      <c r="Z107" s="42"/>
      <c r="AB107" s="42"/>
    </row>
    <row r="108" spans="1:28" s="43" customFormat="1">
      <c r="A108" s="182" t="s">
        <v>355</v>
      </c>
      <c r="B108" s="146" t="s">
        <v>116</v>
      </c>
      <c r="C108" s="146" t="s">
        <v>171</v>
      </c>
      <c r="D108" s="78">
        <v>44615</v>
      </c>
      <c r="E108" s="174"/>
      <c r="F108" s="49">
        <v>374284.28</v>
      </c>
      <c r="G108" s="52">
        <v>0</v>
      </c>
      <c r="H108" s="53">
        <v>32.93</v>
      </c>
      <c r="I108" s="54">
        <v>374317.21</v>
      </c>
      <c r="J108" s="50">
        <v>0</v>
      </c>
      <c r="K108" s="61">
        <v>0</v>
      </c>
      <c r="L108" s="63">
        <v>0</v>
      </c>
      <c r="M108" s="104"/>
      <c r="N108" s="40">
        <v>0</v>
      </c>
      <c r="O108" s="40">
        <v>0</v>
      </c>
      <c r="P108" s="40">
        <v>0</v>
      </c>
      <c r="Q108" s="40">
        <v>373284</v>
      </c>
      <c r="R108" s="40">
        <v>0</v>
      </c>
      <c r="S108" s="40">
        <v>0</v>
      </c>
      <c r="T108" s="40">
        <v>0</v>
      </c>
      <c r="U108" s="40">
        <v>1033.21</v>
      </c>
      <c r="V108" s="40">
        <v>0</v>
      </c>
      <c r="W108" s="55"/>
      <c r="X108" s="51">
        <f t="shared" si="4"/>
        <v>374317.21</v>
      </c>
      <c r="Y108" s="42"/>
      <c r="Z108" s="42"/>
      <c r="AB108" s="42"/>
    </row>
    <row r="109" spans="1:28" s="43" customFormat="1">
      <c r="A109" s="182"/>
      <c r="B109" s="146" t="s">
        <v>343</v>
      </c>
      <c r="C109" s="155" t="s">
        <v>344</v>
      </c>
      <c r="D109" s="78"/>
      <c r="E109" s="78">
        <v>44628</v>
      </c>
      <c r="F109" s="49"/>
      <c r="G109" s="52"/>
      <c r="H109" s="53"/>
      <c r="I109" s="54"/>
      <c r="J109" s="50"/>
      <c r="K109" s="61"/>
      <c r="L109" s="63"/>
      <c r="M109" s="104"/>
      <c r="N109" s="40"/>
      <c r="O109" s="40"/>
      <c r="P109" s="40"/>
      <c r="Q109" s="40"/>
      <c r="R109" s="40"/>
      <c r="S109" s="40"/>
      <c r="T109" s="40"/>
      <c r="U109" s="40"/>
      <c r="V109" s="40"/>
      <c r="W109" s="55"/>
      <c r="X109" s="51"/>
      <c r="Y109" s="42"/>
      <c r="Z109" s="42"/>
      <c r="AB109" s="42"/>
    </row>
    <row r="110" spans="1:28" s="43" customFormat="1">
      <c r="A110" s="182" t="s">
        <v>29</v>
      </c>
      <c r="B110" s="103" t="s">
        <v>319</v>
      </c>
      <c r="C110" s="153" t="s">
        <v>233</v>
      </c>
      <c r="D110" s="78">
        <v>44615</v>
      </c>
      <c r="E110" s="78">
        <v>44637</v>
      </c>
      <c r="F110" s="49">
        <v>120480.77</v>
      </c>
      <c r="G110" s="52">
        <v>5115.38</v>
      </c>
      <c r="H110" s="53">
        <v>46.45</v>
      </c>
      <c r="I110" s="54">
        <v>115156.56</v>
      </c>
      <c r="J110" s="50">
        <v>10486.04</v>
      </c>
      <c r="K110" s="61">
        <v>249181.24</v>
      </c>
      <c r="L110" s="63">
        <v>259667.28</v>
      </c>
      <c r="M110" s="104"/>
      <c r="N110" s="40">
        <v>32053.75</v>
      </c>
      <c r="O110" s="40">
        <v>12706.83</v>
      </c>
      <c r="P110" s="40">
        <v>19684.11</v>
      </c>
      <c r="Q110" s="40">
        <v>35784.879999999997</v>
      </c>
      <c r="R110" s="40">
        <v>0</v>
      </c>
      <c r="S110" s="40">
        <v>0</v>
      </c>
      <c r="T110" s="40">
        <v>1100</v>
      </c>
      <c r="U110" s="40">
        <v>7240</v>
      </c>
      <c r="V110" s="40">
        <v>6586.99</v>
      </c>
      <c r="W110" s="55"/>
      <c r="X110" s="51">
        <f t="shared" si="4"/>
        <v>115156.56000000001</v>
      </c>
      <c r="Z110" s="42"/>
      <c r="AB110" s="42"/>
    </row>
    <row r="111" spans="1:28" s="43" customFormat="1">
      <c r="A111" s="182" t="s">
        <v>30</v>
      </c>
      <c r="B111" s="146" t="s">
        <v>117</v>
      </c>
      <c r="C111" s="146" t="s">
        <v>172</v>
      </c>
      <c r="D111" s="78">
        <v>44615</v>
      </c>
      <c r="E111" s="78">
        <v>44651</v>
      </c>
      <c r="F111" s="49">
        <v>114090.04</v>
      </c>
      <c r="G111" s="52">
        <v>0</v>
      </c>
      <c r="H111" s="53">
        <v>671.43</v>
      </c>
      <c r="I111" s="54">
        <v>78132.710000000006</v>
      </c>
      <c r="J111" s="50">
        <v>36628.76</v>
      </c>
      <c r="K111" s="61">
        <v>409879.98</v>
      </c>
      <c r="L111" s="63">
        <f t="shared" si="5"/>
        <v>446508.74</v>
      </c>
      <c r="M111" s="104"/>
      <c r="N111" s="40">
        <v>120</v>
      </c>
      <c r="O111" s="40">
        <v>7679.5</v>
      </c>
      <c r="P111" s="40">
        <v>22092.6</v>
      </c>
      <c r="Q111" s="40">
        <v>5250</v>
      </c>
      <c r="R111" s="40">
        <v>0</v>
      </c>
      <c r="S111" s="40">
        <v>0</v>
      </c>
      <c r="T111" s="40">
        <v>31660.06</v>
      </c>
      <c r="U111" s="40">
        <v>0</v>
      </c>
      <c r="V111" s="40">
        <v>11330.55</v>
      </c>
      <c r="W111" s="55"/>
      <c r="X111" s="51">
        <f t="shared" si="4"/>
        <v>78132.710000000006</v>
      </c>
      <c r="Z111" s="42"/>
      <c r="AB111" s="42"/>
    </row>
    <row r="112" spans="1:28" s="43" customFormat="1">
      <c r="A112" s="182" t="s">
        <v>31</v>
      </c>
      <c r="B112" s="146" t="s">
        <v>118</v>
      </c>
      <c r="C112" s="146" t="s">
        <v>173</v>
      </c>
      <c r="D112" s="78">
        <v>44615</v>
      </c>
      <c r="E112" s="78">
        <v>44647</v>
      </c>
      <c r="F112" s="49">
        <v>141000.13</v>
      </c>
      <c r="G112" s="52">
        <v>11759</v>
      </c>
      <c r="H112" s="53">
        <v>30.64</v>
      </c>
      <c r="I112" s="54">
        <v>124027.9</v>
      </c>
      <c r="J112" s="50">
        <v>28761.87</v>
      </c>
      <c r="K112" s="61">
        <v>277756.88</v>
      </c>
      <c r="L112" s="63">
        <f t="shared" si="5"/>
        <v>306518.75</v>
      </c>
      <c r="M112" s="104"/>
      <c r="N112" s="40">
        <v>7529.36</v>
      </c>
      <c r="O112" s="40">
        <v>1351.5</v>
      </c>
      <c r="P112" s="40">
        <v>72463.94</v>
      </c>
      <c r="Q112" s="40">
        <v>30354.39</v>
      </c>
      <c r="R112" s="40">
        <v>2802.32</v>
      </c>
      <c r="S112" s="40">
        <v>0</v>
      </c>
      <c r="T112" s="40">
        <v>7882</v>
      </c>
      <c r="U112" s="40">
        <v>0</v>
      </c>
      <c r="V112" s="40">
        <v>1644.39</v>
      </c>
      <c r="W112" s="55"/>
      <c r="X112" s="51">
        <f t="shared" si="4"/>
        <v>124027.90000000001</v>
      </c>
      <c r="Z112" s="42"/>
      <c r="AB112" s="42"/>
    </row>
    <row r="113" spans="1:28" s="43" customFormat="1">
      <c r="A113" s="182" t="s">
        <v>32</v>
      </c>
      <c r="B113" s="146" t="s">
        <v>119</v>
      </c>
      <c r="C113" s="146" t="s">
        <v>174</v>
      </c>
      <c r="D113" s="78">
        <v>44615</v>
      </c>
      <c r="E113" s="78">
        <v>44645</v>
      </c>
      <c r="F113" s="49">
        <v>102905.76</v>
      </c>
      <c r="G113" s="52">
        <v>1525.05</v>
      </c>
      <c r="H113" s="53">
        <v>9.09</v>
      </c>
      <c r="I113" s="54">
        <v>99251.39</v>
      </c>
      <c r="J113" s="50">
        <v>5188.51</v>
      </c>
      <c r="K113" s="61">
        <v>97423.5</v>
      </c>
      <c r="L113" s="63">
        <f t="shared" si="5"/>
        <v>102612.01</v>
      </c>
      <c r="M113" s="104"/>
      <c r="N113" s="40">
        <v>33549.440000000002</v>
      </c>
      <c r="O113" s="40">
        <v>2315.25</v>
      </c>
      <c r="P113" s="40">
        <v>0</v>
      </c>
      <c r="Q113" s="40">
        <v>60336.59</v>
      </c>
      <c r="R113" s="40">
        <v>0</v>
      </c>
      <c r="S113" s="40">
        <v>3050.11</v>
      </c>
      <c r="T113" s="40">
        <v>0</v>
      </c>
      <c r="U113" s="40">
        <v>0</v>
      </c>
      <c r="V113" s="40">
        <v>0</v>
      </c>
      <c r="W113" s="55"/>
      <c r="X113" s="51">
        <f t="shared" si="4"/>
        <v>99251.39</v>
      </c>
      <c r="Z113" s="42"/>
      <c r="AB113" s="42"/>
    </row>
    <row r="114" spans="1:28" s="43" customFormat="1">
      <c r="A114" s="182" t="s">
        <v>370</v>
      </c>
      <c r="B114" s="146" t="s">
        <v>120</v>
      </c>
      <c r="C114" s="146" t="s">
        <v>175</v>
      </c>
      <c r="D114" s="78">
        <v>44615</v>
      </c>
      <c r="E114" s="78">
        <v>44638</v>
      </c>
      <c r="F114" s="49">
        <v>134797.60999999999</v>
      </c>
      <c r="G114" s="53">
        <v>4200</v>
      </c>
      <c r="H114" s="54">
        <v>580.26</v>
      </c>
      <c r="I114" s="54">
        <v>70633.11</v>
      </c>
      <c r="J114" s="50">
        <v>68944.66</v>
      </c>
      <c r="K114" s="61">
        <v>121448.59</v>
      </c>
      <c r="L114" s="63">
        <f t="shared" si="5"/>
        <v>190393.25</v>
      </c>
      <c r="M114" s="104"/>
      <c r="N114" s="40">
        <v>10378.780000000001</v>
      </c>
      <c r="O114" s="40">
        <v>12359.36</v>
      </c>
      <c r="P114" s="40">
        <v>19076.259999999998</v>
      </c>
      <c r="Q114" s="40">
        <v>17134.71</v>
      </c>
      <c r="R114" s="40">
        <v>0</v>
      </c>
      <c r="S114" s="40">
        <v>0</v>
      </c>
      <c r="T114" s="40">
        <v>1922.63</v>
      </c>
      <c r="U114" s="40">
        <v>4846.5</v>
      </c>
      <c r="V114" s="40">
        <v>4914.87</v>
      </c>
      <c r="W114" s="55"/>
      <c r="X114" s="51">
        <f t="shared" si="4"/>
        <v>70633.109999999986</v>
      </c>
      <c r="Z114" s="42"/>
      <c r="AB114" s="42"/>
    </row>
    <row r="115" spans="1:28" s="43" customFormat="1">
      <c r="A115" s="103"/>
      <c r="B115" s="146" t="s">
        <v>368</v>
      </c>
      <c r="C115" s="155" t="s">
        <v>369</v>
      </c>
      <c r="D115" s="174"/>
      <c r="E115" s="174"/>
      <c r="F115" s="49"/>
      <c r="G115" s="53"/>
      <c r="H115" s="54"/>
      <c r="I115" s="54"/>
      <c r="J115" s="50"/>
      <c r="K115" s="61"/>
      <c r="L115" s="63"/>
      <c r="M115" s="104"/>
      <c r="N115" s="40"/>
      <c r="O115" s="40"/>
      <c r="P115" s="40"/>
      <c r="Q115" s="40"/>
      <c r="R115" s="40"/>
      <c r="S115" s="40"/>
      <c r="T115" s="40"/>
      <c r="U115" s="40"/>
      <c r="V115" s="40"/>
      <c r="W115" s="55"/>
      <c r="X115" s="51"/>
      <c r="Z115" s="42"/>
      <c r="AB115" s="42"/>
    </row>
    <row r="116" spans="1:28" s="43" customFormat="1">
      <c r="A116" s="182" t="s">
        <v>33</v>
      </c>
      <c r="B116" s="146" t="s">
        <v>121</v>
      </c>
      <c r="C116" s="146" t="s">
        <v>176</v>
      </c>
      <c r="D116" s="78">
        <v>44615</v>
      </c>
      <c r="E116" s="78">
        <v>44648</v>
      </c>
      <c r="F116" s="49">
        <v>121386.14</v>
      </c>
      <c r="G116" s="52">
        <v>0</v>
      </c>
      <c r="H116" s="53">
        <v>64.430000000000007</v>
      </c>
      <c r="I116" s="54">
        <v>103241.12</v>
      </c>
      <c r="J116" s="50">
        <v>18209.45</v>
      </c>
      <c r="K116" s="61">
        <v>659.3</v>
      </c>
      <c r="L116" s="63">
        <f t="shared" si="5"/>
        <v>18868.75</v>
      </c>
      <c r="M116" s="104"/>
      <c r="N116" s="40">
        <v>0</v>
      </c>
      <c r="O116" s="40">
        <v>5396</v>
      </c>
      <c r="P116" s="40">
        <v>20607.599999999999</v>
      </c>
      <c r="Q116" s="40">
        <v>38390.9</v>
      </c>
      <c r="R116" s="40">
        <v>1913.79</v>
      </c>
      <c r="S116" s="40">
        <v>2976.96</v>
      </c>
      <c r="T116" s="40">
        <v>18562.37</v>
      </c>
      <c r="U116" s="40">
        <v>15393.5</v>
      </c>
      <c r="V116" s="40">
        <v>0</v>
      </c>
      <c r="W116" s="55"/>
      <c r="X116" s="51">
        <f t="shared" si="4"/>
        <v>103241.12</v>
      </c>
      <c r="Z116" s="42"/>
      <c r="AB116" s="42"/>
    </row>
    <row r="117" spans="1:28" s="43" customFormat="1">
      <c r="A117" s="182" t="s">
        <v>315</v>
      </c>
      <c r="B117" s="146" t="s">
        <v>122</v>
      </c>
      <c r="C117" s="146" t="s">
        <v>177</v>
      </c>
      <c r="D117" s="174" t="s">
        <v>256</v>
      </c>
      <c r="E117" s="78">
        <v>44630</v>
      </c>
      <c r="F117" s="49">
        <v>137837.04</v>
      </c>
      <c r="G117" s="52">
        <v>0</v>
      </c>
      <c r="H117" s="53">
        <v>85.53</v>
      </c>
      <c r="I117" s="54">
        <v>121258.25</v>
      </c>
      <c r="J117" s="50">
        <v>16664.32</v>
      </c>
      <c r="K117" s="124">
        <v>174759.23</v>
      </c>
      <c r="L117" s="63">
        <f t="shared" si="5"/>
        <v>191423.55000000002</v>
      </c>
      <c r="M117" s="104"/>
      <c r="N117" s="40">
        <v>27962.67</v>
      </c>
      <c r="O117" s="40">
        <v>5280.54</v>
      </c>
      <c r="P117" s="40">
        <v>0</v>
      </c>
      <c r="Q117" s="40">
        <v>0</v>
      </c>
      <c r="R117" s="40">
        <v>0</v>
      </c>
      <c r="S117" s="40">
        <v>41649.5</v>
      </c>
      <c r="T117" s="40">
        <v>2061</v>
      </c>
      <c r="U117" s="40">
        <v>35355.519999999997</v>
      </c>
      <c r="V117" s="40">
        <v>8949.02</v>
      </c>
      <c r="W117" s="55"/>
      <c r="X117" s="51">
        <f t="shared" si="4"/>
        <v>121258.24999999999</v>
      </c>
      <c r="Z117" s="42"/>
      <c r="AB117" s="42"/>
    </row>
    <row r="118" spans="1:28" s="43" customFormat="1">
      <c r="A118" s="103" t="s">
        <v>316</v>
      </c>
      <c r="B118" s="146" t="s">
        <v>313</v>
      </c>
      <c r="C118" s="155" t="s">
        <v>314</v>
      </c>
      <c r="D118" s="78">
        <v>44614</v>
      </c>
      <c r="E118" s="174"/>
      <c r="F118" s="49"/>
      <c r="G118" s="52"/>
      <c r="H118" s="53"/>
      <c r="I118" s="54"/>
      <c r="J118" s="50"/>
      <c r="K118" s="124"/>
      <c r="L118" s="63"/>
      <c r="M118" s="104"/>
      <c r="N118" s="40"/>
      <c r="O118" s="40"/>
      <c r="P118" s="40"/>
      <c r="Q118" s="40"/>
      <c r="R118" s="40"/>
      <c r="S118" s="40"/>
      <c r="T118" s="40"/>
      <c r="U118" s="40"/>
      <c r="V118" s="40"/>
      <c r="W118" s="55"/>
      <c r="X118" s="51"/>
      <c r="Z118" s="42"/>
      <c r="AB118" s="42"/>
    </row>
    <row r="119" spans="1:28" s="43" customFormat="1">
      <c r="A119" s="182" t="s">
        <v>34</v>
      </c>
      <c r="B119" s="146" t="s">
        <v>123</v>
      </c>
      <c r="C119" s="146" t="s">
        <v>178</v>
      </c>
      <c r="D119" s="78">
        <v>44615</v>
      </c>
      <c r="E119" s="78">
        <v>44644</v>
      </c>
      <c r="F119" s="49">
        <v>506883.55</v>
      </c>
      <c r="G119" s="52">
        <v>0</v>
      </c>
      <c r="H119" s="53">
        <v>5673.03</v>
      </c>
      <c r="I119" s="54">
        <v>389563.38</v>
      </c>
      <c r="J119" s="50">
        <v>122993.2</v>
      </c>
      <c r="K119" s="124">
        <v>862812.57</v>
      </c>
      <c r="L119" s="63">
        <f t="shared" si="5"/>
        <v>985805.7699999999</v>
      </c>
      <c r="M119" s="104"/>
      <c r="N119" s="40">
        <v>174012.68</v>
      </c>
      <c r="O119" s="40">
        <v>50294.9</v>
      </c>
      <c r="P119" s="40">
        <v>19925.060000000001</v>
      </c>
      <c r="Q119" s="40">
        <v>7723.31</v>
      </c>
      <c r="R119" s="40">
        <v>66133.16</v>
      </c>
      <c r="S119" s="40">
        <v>10000</v>
      </c>
      <c r="T119" s="40">
        <v>21142.85</v>
      </c>
      <c r="U119" s="40">
        <v>39402.65</v>
      </c>
      <c r="V119" s="40">
        <v>928.77</v>
      </c>
      <c r="W119" s="55"/>
      <c r="X119" s="51">
        <f t="shared" si="4"/>
        <v>389563.38</v>
      </c>
      <c r="Z119" s="42"/>
      <c r="AB119" s="42"/>
    </row>
    <row r="120" spans="1:28" s="43" customFormat="1">
      <c r="A120" s="182" t="s">
        <v>200</v>
      </c>
      <c r="B120" s="146" t="s">
        <v>198</v>
      </c>
      <c r="C120" t="s">
        <v>199</v>
      </c>
      <c r="D120" s="78">
        <v>44615</v>
      </c>
      <c r="E120" s="78">
        <v>44637</v>
      </c>
      <c r="F120" s="49">
        <v>116598.99</v>
      </c>
      <c r="G120" s="52">
        <v>0</v>
      </c>
      <c r="H120" s="53">
        <v>172.77</v>
      </c>
      <c r="I120" s="54">
        <v>66136.05</v>
      </c>
      <c r="J120" s="50">
        <v>50635.71</v>
      </c>
      <c r="K120" s="61">
        <v>180199.01</v>
      </c>
      <c r="L120" s="63">
        <f t="shared" si="5"/>
        <v>230834.72</v>
      </c>
      <c r="M120" s="104"/>
      <c r="N120" s="40">
        <v>9941.9</v>
      </c>
      <c r="O120" s="40">
        <v>8635.35</v>
      </c>
      <c r="P120" s="40">
        <v>14360.82</v>
      </c>
      <c r="Q120" s="40">
        <v>27175.360000000001</v>
      </c>
      <c r="R120" s="40">
        <v>0</v>
      </c>
      <c r="S120" s="40">
        <v>0</v>
      </c>
      <c r="T120" s="40">
        <v>0</v>
      </c>
      <c r="U120" s="40">
        <v>0</v>
      </c>
      <c r="V120" s="40">
        <v>6022.62</v>
      </c>
      <c r="W120" s="55"/>
      <c r="X120" s="51">
        <f t="shared" si="4"/>
        <v>66136.05</v>
      </c>
      <c r="Z120" s="42"/>
      <c r="AB120" s="42"/>
    </row>
    <row r="121" spans="1:28" s="43" customFormat="1">
      <c r="A121" s="182" t="s">
        <v>61</v>
      </c>
      <c r="B121" s="146" t="s">
        <v>124</v>
      </c>
      <c r="C121" s="146" t="s">
        <v>179</v>
      </c>
      <c r="D121" s="78">
        <v>44615</v>
      </c>
      <c r="E121" s="78">
        <v>44622</v>
      </c>
      <c r="F121" s="49">
        <v>108332.38</v>
      </c>
      <c r="G121" s="52">
        <v>0</v>
      </c>
      <c r="H121" s="53">
        <v>26.99</v>
      </c>
      <c r="I121" s="54">
        <v>17965.759999999998</v>
      </c>
      <c r="J121" s="50">
        <v>90393.61</v>
      </c>
      <c r="K121" s="61">
        <v>250398.7</v>
      </c>
      <c r="L121" s="63">
        <f t="shared" si="5"/>
        <v>340792.31</v>
      </c>
      <c r="M121" s="152"/>
      <c r="N121" s="40">
        <v>1390</v>
      </c>
      <c r="O121" s="40">
        <v>0</v>
      </c>
      <c r="P121" s="40">
        <v>0</v>
      </c>
      <c r="Q121" s="40">
        <v>0</v>
      </c>
      <c r="R121" s="40">
        <v>0</v>
      </c>
      <c r="S121" s="40">
        <v>0</v>
      </c>
      <c r="T121" s="40">
        <v>0</v>
      </c>
      <c r="U121" s="40">
        <v>16575.759999999998</v>
      </c>
      <c r="V121" s="40">
        <v>0</v>
      </c>
      <c r="W121" s="55"/>
      <c r="X121" s="51">
        <f t="shared" si="4"/>
        <v>17965.759999999998</v>
      </c>
      <c r="Z121" s="42"/>
      <c r="AB121" s="42"/>
    </row>
    <row r="122" spans="1:28" s="43" customFormat="1">
      <c r="A122" s="182" t="s">
        <v>318</v>
      </c>
      <c r="B122" s="146" t="s">
        <v>191</v>
      </c>
      <c r="C122" t="s">
        <v>192</v>
      </c>
      <c r="D122" s="78">
        <v>44615</v>
      </c>
      <c r="E122" s="78">
        <v>44651</v>
      </c>
      <c r="F122" s="49">
        <v>186147.11</v>
      </c>
      <c r="G122" s="52" t="s">
        <v>256</v>
      </c>
      <c r="H122" s="53">
        <v>0</v>
      </c>
      <c r="I122" s="54">
        <v>111774.45</v>
      </c>
      <c r="J122" s="50">
        <v>74372.66</v>
      </c>
      <c r="K122" s="61">
        <v>511769.98</v>
      </c>
      <c r="L122" s="63">
        <f t="shared" si="5"/>
        <v>586142.64</v>
      </c>
      <c r="M122" s="151"/>
      <c r="N122" s="40">
        <v>12500</v>
      </c>
      <c r="O122" s="40">
        <v>8622.25</v>
      </c>
      <c r="P122" s="40">
        <v>0</v>
      </c>
      <c r="Q122" s="40">
        <v>61267.17</v>
      </c>
      <c r="R122" s="40">
        <v>0</v>
      </c>
      <c r="S122" s="40">
        <v>0</v>
      </c>
      <c r="T122" s="40">
        <v>588</v>
      </c>
      <c r="U122" s="125">
        <v>18000</v>
      </c>
      <c r="V122" s="40">
        <v>10797.03</v>
      </c>
      <c r="W122" s="55"/>
      <c r="X122" s="51">
        <f t="shared" si="4"/>
        <v>111774.45</v>
      </c>
      <c r="Z122" s="42"/>
      <c r="AB122" s="42"/>
    </row>
    <row r="123" spans="1:28" s="43" customFormat="1">
      <c r="A123" s="182" t="s">
        <v>261</v>
      </c>
      <c r="B123" s="146" t="s">
        <v>260</v>
      </c>
      <c r="C123" s="155" t="s">
        <v>258</v>
      </c>
      <c r="D123" s="78">
        <v>44615</v>
      </c>
      <c r="E123" s="78">
        <v>44637</v>
      </c>
      <c r="F123" s="49">
        <v>330065.3</v>
      </c>
      <c r="G123" s="52">
        <v>2717.14</v>
      </c>
      <c r="H123" s="53">
        <v>9766.7000000000007</v>
      </c>
      <c r="I123" s="54">
        <v>233471.34</v>
      </c>
      <c r="J123" s="50">
        <v>109077.8</v>
      </c>
      <c r="K123" s="61">
        <v>463642.41</v>
      </c>
      <c r="L123" s="63">
        <f t="shared" si="5"/>
        <v>572720.21</v>
      </c>
      <c r="M123" s="104"/>
      <c r="N123" s="40">
        <v>39163.839999999997</v>
      </c>
      <c r="O123" s="40">
        <v>7678.6</v>
      </c>
      <c r="P123" s="40">
        <v>0</v>
      </c>
      <c r="Q123" s="40">
        <v>180649.8</v>
      </c>
      <c r="R123" s="40">
        <v>0</v>
      </c>
      <c r="S123" s="40">
        <v>303</v>
      </c>
      <c r="T123" s="40">
        <v>2860</v>
      </c>
      <c r="U123" s="40">
        <v>0</v>
      </c>
      <c r="V123" s="40">
        <v>2816.1</v>
      </c>
      <c r="W123" s="55"/>
      <c r="X123" s="51">
        <f t="shared" si="4"/>
        <v>233471.34</v>
      </c>
      <c r="Z123" s="42"/>
      <c r="AB123" s="42"/>
    </row>
    <row r="124" spans="1:28" s="43" customFormat="1">
      <c r="A124" s="103"/>
      <c r="B124" s="146" t="s">
        <v>125</v>
      </c>
      <c r="C124" s="146" t="s">
        <v>180</v>
      </c>
      <c r="D124" s="78">
        <v>44615</v>
      </c>
      <c r="E124" s="174"/>
      <c r="F124" s="49"/>
      <c r="G124" s="52"/>
      <c r="H124" s="53"/>
      <c r="I124" s="54"/>
      <c r="J124" s="50"/>
      <c r="K124" s="61"/>
      <c r="L124" s="63"/>
      <c r="M124" s="104"/>
      <c r="N124" s="40"/>
      <c r="O124" s="40"/>
      <c r="P124" s="40"/>
      <c r="Q124" s="40"/>
      <c r="R124" s="40"/>
      <c r="S124" s="40"/>
      <c r="T124" s="40"/>
      <c r="U124" s="40"/>
      <c r="V124" s="40"/>
      <c r="W124" s="55"/>
      <c r="X124" s="51"/>
      <c r="Z124" s="42"/>
      <c r="AB124" s="42"/>
    </row>
    <row r="125" spans="1:28" s="43" customFormat="1">
      <c r="A125" s="182" t="s">
        <v>324</v>
      </c>
      <c r="B125" s="146" t="s">
        <v>126</v>
      </c>
      <c r="C125" s="146" t="s">
        <v>181</v>
      </c>
      <c r="D125" s="78">
        <v>44615</v>
      </c>
      <c r="E125" s="78">
        <v>44620</v>
      </c>
      <c r="F125" s="49">
        <v>114475.49</v>
      </c>
      <c r="G125" s="52">
        <v>8000</v>
      </c>
      <c r="H125" s="53">
        <v>167.6</v>
      </c>
      <c r="I125" s="54">
        <v>90857.27</v>
      </c>
      <c r="J125" s="50">
        <v>31785.82</v>
      </c>
      <c r="K125" s="61">
        <v>100504.56</v>
      </c>
      <c r="L125" s="63">
        <f t="shared" si="5"/>
        <v>132290.38</v>
      </c>
      <c r="M125" s="104"/>
      <c r="N125" s="40">
        <v>0</v>
      </c>
      <c r="O125" s="40">
        <v>6625</v>
      </c>
      <c r="P125" s="40">
        <v>0</v>
      </c>
      <c r="Q125" s="40">
        <v>55101.67</v>
      </c>
      <c r="R125" s="40">
        <v>0</v>
      </c>
      <c r="S125" s="40">
        <v>17183.16</v>
      </c>
      <c r="T125" s="40">
        <v>0</v>
      </c>
      <c r="U125" s="40">
        <v>11947.44</v>
      </c>
      <c r="V125" s="40">
        <v>0</v>
      </c>
      <c r="W125" s="55"/>
      <c r="X125" s="51">
        <f>SUM(N125:W125)</f>
        <v>90857.27</v>
      </c>
      <c r="Z125" s="42"/>
      <c r="AB125" s="42"/>
    </row>
    <row r="126" spans="1:28" s="43" customFormat="1">
      <c r="A126" s="182" t="s">
        <v>257</v>
      </c>
      <c r="B126" s="146" t="s">
        <v>127</v>
      </c>
      <c r="C126" s="146" t="s">
        <v>182</v>
      </c>
      <c r="D126" s="78">
        <v>44615</v>
      </c>
      <c r="E126" s="78">
        <v>44642</v>
      </c>
      <c r="F126" s="49">
        <v>96786.66</v>
      </c>
      <c r="H126" s="52">
        <v>3759.26</v>
      </c>
      <c r="I126" s="54">
        <v>13407.8</v>
      </c>
      <c r="J126" s="50">
        <v>87138.12</v>
      </c>
      <c r="K126" s="61">
        <v>257350.42</v>
      </c>
      <c r="L126" s="63">
        <v>344488.54</v>
      </c>
      <c r="M126" s="104"/>
      <c r="N126" s="40">
        <v>0</v>
      </c>
      <c r="O126" s="40">
        <v>0</v>
      </c>
      <c r="P126" s="40">
        <v>0</v>
      </c>
      <c r="Q126" s="40">
        <v>13054.8</v>
      </c>
      <c r="R126" s="40">
        <v>0</v>
      </c>
      <c r="S126" s="40">
        <v>0</v>
      </c>
      <c r="T126" s="40">
        <v>353</v>
      </c>
      <c r="U126" s="40">
        <v>0</v>
      </c>
      <c r="V126" s="40">
        <v>0</v>
      </c>
      <c r="W126" s="55"/>
      <c r="X126" s="51">
        <f>SUM(N126:W126)</f>
        <v>13407.8</v>
      </c>
      <c r="Z126" s="42"/>
      <c r="AB126" s="42"/>
    </row>
    <row r="127" spans="1:28" s="43" customFormat="1">
      <c r="A127" s="182" t="s">
        <v>285</v>
      </c>
      <c r="B127" s="146" t="s">
        <v>128</v>
      </c>
      <c r="C127" s="146" t="s">
        <v>183</v>
      </c>
      <c r="D127" s="78">
        <v>44615</v>
      </c>
      <c r="E127" s="78">
        <v>44648</v>
      </c>
      <c r="F127" s="49">
        <v>96786.66</v>
      </c>
      <c r="G127" s="52">
        <v>0</v>
      </c>
      <c r="H127" s="53">
        <v>913.14</v>
      </c>
      <c r="I127" s="54">
        <v>60373.62</v>
      </c>
      <c r="J127" s="50">
        <v>37326.18</v>
      </c>
      <c r="K127" s="61">
        <v>61954.73</v>
      </c>
      <c r="L127" s="63">
        <f t="shared" si="5"/>
        <v>99280.91</v>
      </c>
      <c r="M127" s="104"/>
      <c r="N127" s="40">
        <v>8226.4599999999991</v>
      </c>
      <c r="O127" s="40">
        <v>4850</v>
      </c>
      <c r="P127" s="40">
        <v>0</v>
      </c>
      <c r="Q127" s="40">
        <v>35061</v>
      </c>
      <c r="R127" s="40">
        <v>1833.16</v>
      </c>
      <c r="S127" s="40">
        <v>0</v>
      </c>
      <c r="T127" s="40">
        <v>2335</v>
      </c>
      <c r="U127" s="40">
        <v>0</v>
      </c>
      <c r="V127" s="40">
        <v>8068</v>
      </c>
      <c r="W127" s="55"/>
      <c r="X127" s="51">
        <f>SUM(N127:W127)</f>
        <v>60373.62</v>
      </c>
      <c r="Z127" s="42"/>
      <c r="AB127" s="42"/>
    </row>
    <row r="128" spans="1:28" s="43" customFormat="1">
      <c r="A128" s="103"/>
      <c r="B128" s="146"/>
      <c r="C128" s="146"/>
      <c r="D128" s="78"/>
      <c r="E128" s="78"/>
      <c r="F128" s="49"/>
      <c r="G128" s="52"/>
      <c r="H128" s="53"/>
      <c r="I128" s="54"/>
      <c r="J128" s="50"/>
      <c r="K128" s="61"/>
      <c r="L128" s="63"/>
      <c r="M128" s="104"/>
      <c r="N128" s="40"/>
      <c r="O128" s="40"/>
      <c r="P128" s="40"/>
      <c r="Q128" s="40"/>
      <c r="R128" s="40"/>
      <c r="S128" s="40"/>
      <c r="T128" s="40"/>
      <c r="U128" s="40"/>
      <c r="V128" s="40"/>
      <c r="W128" s="55"/>
      <c r="X128" s="51"/>
      <c r="Z128" s="42"/>
      <c r="AB128" s="42"/>
    </row>
    <row r="129" spans="1:28" s="43" customFormat="1">
      <c r="A129" s="182" t="s">
        <v>376</v>
      </c>
      <c r="B129" s="146" t="s">
        <v>327</v>
      </c>
      <c r="C129" s="155" t="s">
        <v>328</v>
      </c>
      <c r="D129" s="78">
        <v>44622</v>
      </c>
      <c r="E129" s="78">
        <v>44643</v>
      </c>
      <c r="F129" s="49">
        <v>96786.66</v>
      </c>
      <c r="G129" s="52">
        <v>0</v>
      </c>
      <c r="H129" s="53">
        <v>164.68</v>
      </c>
      <c r="I129" s="54">
        <v>4127.5</v>
      </c>
      <c r="J129" s="50">
        <v>92823.84</v>
      </c>
      <c r="K129" s="61">
        <v>259290.49</v>
      </c>
      <c r="L129" s="63">
        <f t="shared" si="5"/>
        <v>352114.32999999996</v>
      </c>
      <c r="M129" s="104"/>
      <c r="N129" s="40">
        <v>4127.5</v>
      </c>
      <c r="O129" s="40">
        <v>0</v>
      </c>
      <c r="P129" s="40">
        <v>0</v>
      </c>
      <c r="Q129" s="40">
        <v>0</v>
      </c>
      <c r="R129" s="40">
        <v>0</v>
      </c>
      <c r="S129" s="40">
        <v>0</v>
      </c>
      <c r="T129" s="40">
        <v>0</v>
      </c>
      <c r="U129" s="40">
        <v>0</v>
      </c>
      <c r="V129" s="40">
        <v>0</v>
      </c>
      <c r="W129" s="55"/>
      <c r="X129" s="51">
        <f>SUM(N129:W129)</f>
        <v>4127.5</v>
      </c>
      <c r="Z129" s="42"/>
      <c r="AB129" s="42"/>
    </row>
    <row r="130" spans="1:28" s="43" customFormat="1">
      <c r="A130" s="103"/>
      <c r="B130" s="146" t="s">
        <v>331</v>
      </c>
      <c r="C130" s="155" t="s">
        <v>332</v>
      </c>
      <c r="D130" s="78">
        <v>44622</v>
      </c>
      <c r="E130" s="78"/>
      <c r="F130" s="49"/>
      <c r="G130" s="126"/>
      <c r="H130" s="127"/>
      <c r="I130" s="54"/>
      <c r="J130" s="50"/>
      <c r="K130" s="128"/>
      <c r="L130" s="63"/>
      <c r="M130" s="104"/>
      <c r="N130" s="40"/>
      <c r="O130" s="40"/>
      <c r="P130" s="40"/>
      <c r="Q130" s="40"/>
      <c r="R130" s="40"/>
      <c r="S130" s="40"/>
      <c r="T130" s="40"/>
      <c r="U130" s="40"/>
      <c r="V130" s="40"/>
      <c r="W130" s="55"/>
      <c r="X130" s="51"/>
      <c r="Z130" s="42"/>
      <c r="AB130" s="42"/>
    </row>
    <row r="131" spans="1:28" s="43" customFormat="1">
      <c r="A131" s="103"/>
      <c r="B131" s="146" t="s">
        <v>330</v>
      </c>
      <c r="C131" s="190" t="s">
        <v>329</v>
      </c>
      <c r="D131" s="78" t="s">
        <v>256</v>
      </c>
      <c r="E131" s="78"/>
      <c r="F131" s="49"/>
      <c r="G131" s="126"/>
      <c r="H131" s="127"/>
      <c r="I131" s="54"/>
      <c r="J131" s="50"/>
      <c r="K131" s="128"/>
      <c r="L131" s="63"/>
      <c r="M131" s="104"/>
      <c r="N131" s="40"/>
      <c r="O131" s="40"/>
      <c r="P131" s="40"/>
      <c r="Q131" s="40"/>
      <c r="R131" s="40"/>
      <c r="S131" s="40"/>
      <c r="T131" s="40"/>
      <c r="U131" s="40"/>
      <c r="V131" s="40"/>
      <c r="W131" s="55"/>
      <c r="X131" s="51"/>
      <c r="Z131" s="42"/>
      <c r="AB131" s="42"/>
    </row>
    <row r="132" spans="1:28" s="43" customFormat="1">
      <c r="A132" s="182" t="s">
        <v>62</v>
      </c>
      <c r="B132" s="146" t="s">
        <v>129</v>
      </c>
      <c r="C132" s="146" t="s">
        <v>184</v>
      </c>
      <c r="D132" s="78">
        <v>44614</v>
      </c>
      <c r="E132" s="78">
        <v>44627</v>
      </c>
      <c r="F132" s="49">
        <v>967866.64</v>
      </c>
      <c r="G132" s="126">
        <v>0</v>
      </c>
      <c r="H132" s="127">
        <v>4528.3599999999997</v>
      </c>
      <c r="I132" s="54">
        <v>370464.49</v>
      </c>
      <c r="J132" s="50">
        <v>601930.51</v>
      </c>
      <c r="K132" s="128">
        <v>1047167.12</v>
      </c>
      <c r="L132" s="63">
        <f>J132+K132</f>
        <v>1649097.63</v>
      </c>
      <c r="M132" s="104"/>
      <c r="N132" s="40">
        <v>47349.93</v>
      </c>
      <c r="O132" s="40">
        <v>183073.86</v>
      </c>
      <c r="P132" s="40">
        <v>4108.6899999999996</v>
      </c>
      <c r="Q132" s="40">
        <v>29269.68</v>
      </c>
      <c r="R132" s="40">
        <v>0</v>
      </c>
      <c r="S132" s="40">
        <v>0</v>
      </c>
      <c r="T132" s="40">
        <v>591.45000000000005</v>
      </c>
      <c r="U132" s="40">
        <v>0</v>
      </c>
      <c r="V132" s="40">
        <v>106070.88</v>
      </c>
      <c r="W132" s="136"/>
      <c r="X132" s="51">
        <f>SUM(N132:W132)</f>
        <v>370464.49</v>
      </c>
      <c r="Z132" s="42"/>
      <c r="AB132" s="42"/>
    </row>
    <row r="133" spans="1:28" s="43" customFormat="1" ht="15.75">
      <c r="A133" s="37"/>
      <c r="B133" s="141"/>
      <c r="C133" s="141"/>
      <c r="D133" s="81"/>
      <c r="E133" s="64"/>
      <c r="F133" s="46">
        <f t="shared" ref="F133:L133" si="6">SUM(F2:F132)</f>
        <v>19525305.469999991</v>
      </c>
      <c r="G133" s="16">
        <f t="shared" si="6"/>
        <v>631226.9800000001</v>
      </c>
      <c r="H133" s="5">
        <f t="shared" si="6"/>
        <v>119371.22999999994</v>
      </c>
      <c r="I133" s="13">
        <f t="shared" si="6"/>
        <v>13776338.550000001</v>
      </c>
      <c r="J133" s="5">
        <f t="shared" si="6"/>
        <v>6355564.0600000024</v>
      </c>
      <c r="K133" s="62">
        <f t="shared" si="6"/>
        <v>27408179.20000001</v>
      </c>
      <c r="L133" s="129">
        <f t="shared" si="6"/>
        <v>33763743.259999998</v>
      </c>
      <c r="M133" s="24"/>
      <c r="N133" s="56">
        <f t="shared" ref="N133:X133" si="7">SUM(N2:N132)</f>
        <v>3023160.5100000002</v>
      </c>
      <c r="O133" s="56">
        <f t="shared" si="7"/>
        <v>819319.55999999994</v>
      </c>
      <c r="P133" s="56">
        <f t="shared" si="7"/>
        <v>1556991.3800000001</v>
      </c>
      <c r="Q133" s="56">
        <f t="shared" si="7"/>
        <v>5256948.4400000004</v>
      </c>
      <c r="R133" s="56">
        <f t="shared" si="7"/>
        <v>270530.11000000004</v>
      </c>
      <c r="S133" s="56">
        <f t="shared" si="7"/>
        <v>595566.55000000005</v>
      </c>
      <c r="T133" s="56">
        <f t="shared" si="7"/>
        <v>641082.6100000001</v>
      </c>
      <c r="U133" s="56">
        <f t="shared" si="7"/>
        <v>873302.08</v>
      </c>
      <c r="V133" s="56">
        <f t="shared" si="7"/>
        <v>739437.41</v>
      </c>
      <c r="W133" s="137">
        <f t="shared" si="7"/>
        <v>0</v>
      </c>
      <c r="X133" s="56">
        <f t="shared" si="7"/>
        <v>13776338.65</v>
      </c>
      <c r="Z133" s="42"/>
      <c r="AB133" s="42"/>
    </row>
    <row r="134" spans="1:28" ht="15.75">
      <c r="A134" s="38"/>
      <c r="B134" s="142"/>
      <c r="C134" s="142"/>
      <c r="D134" s="82"/>
      <c r="E134" s="83"/>
      <c r="F134" s="47"/>
      <c r="G134" s="17"/>
      <c r="H134" s="6"/>
      <c r="I134" s="14"/>
      <c r="J134" s="2"/>
      <c r="K134" s="2"/>
      <c r="L134" s="130"/>
      <c r="M134" s="25"/>
      <c r="N134" s="57" t="s">
        <v>201</v>
      </c>
      <c r="O134" s="58" t="s">
        <v>36</v>
      </c>
      <c r="P134" s="58" t="s">
        <v>202</v>
      </c>
      <c r="Q134" s="57" t="s">
        <v>203</v>
      </c>
      <c r="R134" s="57" t="s">
        <v>204</v>
      </c>
      <c r="S134" s="59" t="s">
        <v>37</v>
      </c>
      <c r="T134" s="59" t="s">
        <v>38</v>
      </c>
      <c r="U134" s="59" t="s">
        <v>205</v>
      </c>
      <c r="V134" s="59" t="s">
        <v>206</v>
      </c>
      <c r="W134" s="138" t="s">
        <v>39</v>
      </c>
      <c r="X134" s="60" t="s">
        <v>50</v>
      </c>
    </row>
    <row r="135" spans="1:28" ht="15.75">
      <c r="A135" s="258"/>
      <c r="B135" s="258"/>
      <c r="C135" s="258"/>
      <c r="D135" s="258"/>
      <c r="E135" s="259"/>
      <c r="F135" s="259"/>
      <c r="G135" s="259"/>
      <c r="H135" s="7"/>
      <c r="I135" s="14"/>
      <c r="J135" s="2"/>
      <c r="K135" s="2"/>
      <c r="L135" s="130"/>
      <c r="M135" s="25"/>
      <c r="N135" s="26"/>
      <c r="O135" s="27"/>
      <c r="P135" s="27"/>
      <c r="Q135" s="26"/>
      <c r="R135" s="26"/>
    </row>
    <row r="136" spans="1:28" ht="15.75">
      <c r="A136" s="27"/>
      <c r="B136" s="149"/>
      <c r="C136" s="149"/>
      <c r="D136" s="84"/>
      <c r="E136" s="85"/>
      <c r="F136" s="14"/>
      <c r="G136" s="14"/>
      <c r="H136" s="2"/>
      <c r="I136" s="15"/>
      <c r="J136" s="3"/>
      <c r="K136" s="3"/>
      <c r="L136" s="131"/>
      <c r="M136" s="30"/>
      <c r="N136" s="31"/>
      <c r="R136" s="32"/>
    </row>
    <row r="137" spans="1:28">
      <c r="A137" s="27"/>
      <c r="B137" s="149"/>
      <c r="C137" s="149"/>
      <c r="D137" s="84"/>
      <c r="E137" s="85"/>
      <c r="F137" s="14"/>
      <c r="G137" s="14"/>
      <c r="H137" s="2"/>
      <c r="I137" s="14"/>
      <c r="J137" s="2"/>
      <c r="K137" s="2"/>
      <c r="L137" s="132"/>
      <c r="M137" s="33"/>
      <c r="N137" s="26"/>
    </row>
    <row r="138" spans="1:28">
      <c r="A138" s="27"/>
      <c r="B138" s="149"/>
      <c r="C138" s="149"/>
      <c r="D138" s="84"/>
      <c r="E138" s="85"/>
      <c r="F138" s="14"/>
      <c r="G138" s="18"/>
      <c r="H138" s="8"/>
    </row>
    <row r="139" spans="1:28">
      <c r="A139" s="27"/>
      <c r="B139" s="149"/>
      <c r="C139" s="149"/>
      <c r="D139" s="84"/>
      <c r="E139" s="85"/>
      <c r="F139" s="14"/>
      <c r="G139" s="18"/>
      <c r="H139" s="8"/>
    </row>
    <row r="140" spans="1:28">
      <c r="A140" s="27"/>
      <c r="B140" s="149"/>
      <c r="C140" s="149"/>
      <c r="D140" s="84"/>
      <c r="E140" s="85"/>
      <c r="F140" s="14"/>
      <c r="G140" s="14"/>
      <c r="H140" s="8"/>
    </row>
    <row r="141" spans="1:28">
      <c r="M141" s="35"/>
      <c r="N141" s="36"/>
      <c r="O141" s="36"/>
      <c r="P141" s="36"/>
      <c r="Q141" s="36"/>
      <c r="R141" s="36"/>
      <c r="S141" s="36"/>
      <c r="T141" s="36"/>
      <c r="U141" s="36"/>
      <c r="V141" s="36"/>
      <c r="W141" s="140"/>
    </row>
  </sheetData>
  <autoFilter ref="A1:AL141"/>
  <mergeCells count="1">
    <mergeCell ref="A135:G135"/>
  </mergeCells>
  <phoneticPr fontId="0" type="noConversion"/>
  <hyperlinks>
    <hyperlink ref="C6" r:id="rId1"/>
    <hyperlink ref="C61" r:id="rId2"/>
    <hyperlink ref="C74" r:id="rId3"/>
    <hyperlink ref="C33" r:id="rId4"/>
    <hyperlink ref="C17" r:id="rId5"/>
    <hyperlink ref="C23" r:id="rId6"/>
    <hyperlink ref="C30" r:id="rId7"/>
    <hyperlink ref="C32" r:id="rId8"/>
    <hyperlink ref="C40" r:id="rId9"/>
    <hyperlink ref="C59" r:id="rId10"/>
    <hyperlink ref="C62" r:id="rId11"/>
    <hyperlink ref="C66" r:id="rId12"/>
    <hyperlink ref="C51" r:id="rId13"/>
    <hyperlink ref="C72" r:id="rId14"/>
    <hyperlink ref="C70" r:id="rId15"/>
    <hyperlink ref="C85" r:id="rId16"/>
    <hyperlink ref="C104" r:id="rId17"/>
    <hyperlink ref="C42" r:id="rId18"/>
    <hyperlink ref="C5" r:id="rId19"/>
    <hyperlink ref="C58" r:id="rId20"/>
    <hyperlink ref="C80" r:id="rId21"/>
    <hyperlink ref="C102" r:id="rId22"/>
    <hyperlink ref="C14" r:id="rId23"/>
    <hyperlink ref="C12" r:id="rId24"/>
    <hyperlink ref="C15" r:id="rId25"/>
    <hyperlink ref="C13" r:id="rId26"/>
    <hyperlink ref="C129" r:id="rId27"/>
    <hyperlink ref="C29" r:id="rId28"/>
    <hyperlink ref="C123" r:id="rId29"/>
    <hyperlink ref="C93" r:id="rId30"/>
    <hyperlink ref="C18" r:id="rId31"/>
    <hyperlink ref="C97" r:id="rId32"/>
    <hyperlink ref="C21" r:id="rId33"/>
    <hyperlink ref="C107" r:id="rId34"/>
    <hyperlink ref="C41" r:id="rId35"/>
    <hyperlink ref="C87" r:id="rId36"/>
    <hyperlink ref="C86" r:id="rId37"/>
    <hyperlink ref="C82" r:id="rId38"/>
    <hyperlink ref="C54" r:id="rId39"/>
    <hyperlink ref="C71" r:id="rId40"/>
    <hyperlink ref="C24" r:id="rId41"/>
    <hyperlink ref="C25" r:id="rId42"/>
    <hyperlink ref="C43" r:id="rId43"/>
    <hyperlink ref="C118" r:id="rId44"/>
    <hyperlink ref="C98" r:id="rId45"/>
    <hyperlink ref="C110" r:id="rId46"/>
    <hyperlink ref="C57" r:id="rId47"/>
    <hyperlink ref="C69" r:id="rId48"/>
    <hyperlink ref="C31" r:id="rId49"/>
    <hyperlink ref="C131" r:id="rId50"/>
    <hyperlink ref="C130" r:id="rId51"/>
    <hyperlink ref="C78" r:id="rId52"/>
    <hyperlink ref="C3" r:id="rId53"/>
    <hyperlink ref="C109" r:id="rId54"/>
    <hyperlink ref="C76" r:id="rId55"/>
    <hyperlink ref="C67" r:id="rId56"/>
    <hyperlink ref="C68" r:id="rId57"/>
    <hyperlink ref="C115" r:id="rId58"/>
    <hyperlink ref="C89" r:id="rId59"/>
    <hyperlink ref="C39" r:id="rId60"/>
    <hyperlink ref="C44" r:id="rId61"/>
    <hyperlink ref="C26" r:id="rId62"/>
    <hyperlink ref="C34" r:id="rId63"/>
  </hyperlinks>
  <printOptions horizontalCentered="1"/>
  <pageMargins left="0" right="0" top="0.75" bottom="0.75" header="0.25" footer="0"/>
  <pageSetup paperSize="17" scale="74" fitToHeight="0" orientation="landscape" r:id="rId64"/>
  <headerFooter alignWithMargins="0">
    <oddHeader>&amp;CSTATE OF MINNESOTA - ENHANCED 9-1-1 FUNDS FOR 2016&amp;R&amp;"Arial MT,Bold"&amp;14 2016</oddHeader>
    <oddFooter>&amp;L&amp;P of &amp;N&amp;C&amp;F&amp;R&amp;D,  &amp;T</oddFooter>
  </headerFooter>
  <drawing r:id="rId6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AM178"/>
  <sheetViews>
    <sheetView showRuler="0" defaultGridColor="0" colorId="12" zoomScale="130" zoomScaleNormal="130" zoomScaleSheetLayoutView="75" workbookViewId="0">
      <pane ySplit="1" topLeftCell="A2" activePane="bottomLeft" state="frozen"/>
      <selection pane="bottomLeft" activeCell="A46" sqref="A46:XFD46"/>
    </sheetView>
  </sheetViews>
  <sheetFormatPr defaultColWidth="9.6640625" defaultRowHeight="15"/>
  <cols>
    <col min="1" max="1" width="44.88671875" style="28" customWidth="1"/>
    <col min="2" max="2" width="28.88671875" style="248" hidden="1" customWidth="1"/>
    <col min="3" max="3" width="23.109375" style="150" customWidth="1"/>
    <col min="4" max="4" width="28.88671875" style="150" customWidth="1"/>
    <col min="5" max="5" width="12.5546875" style="86" customWidth="1"/>
    <col min="6" max="6" width="12" style="87" customWidth="1"/>
    <col min="7" max="7" width="14.44140625" style="12" customWidth="1"/>
    <col min="8" max="8" width="11.77734375" style="12" customWidth="1"/>
    <col min="9" max="9" width="13.88671875" style="4" customWidth="1"/>
    <col min="10" max="10" width="14.5546875" style="12" customWidth="1"/>
    <col min="11" max="11" width="14.44140625" style="4" customWidth="1"/>
    <col min="12" max="12" width="14.77734375" style="4" customWidth="1"/>
    <col min="13" max="13" width="15.21875" style="133" customWidth="1"/>
    <col min="14" max="14" width="16" style="34" customWidth="1"/>
    <col min="15" max="15" width="12.6640625" style="28" customWidth="1"/>
    <col min="16" max="16" width="15" style="28" customWidth="1"/>
    <col min="17" max="17" width="11.77734375" style="28" customWidth="1"/>
    <col min="18" max="18" width="13.109375" style="28" customWidth="1"/>
    <col min="19" max="19" width="12.21875" style="28" customWidth="1"/>
    <col min="20" max="20" width="14.21875" style="28" customWidth="1"/>
    <col min="21" max="21" width="12.109375" style="28" customWidth="1"/>
    <col min="22" max="22" width="12.88671875" style="28" customWidth="1"/>
    <col min="23" max="23" width="15.21875" style="28" customWidth="1"/>
    <col min="24" max="24" width="9.77734375" style="139" customWidth="1"/>
    <col min="25" max="25" width="14.21875" style="29" customWidth="1"/>
    <col min="26" max="26" width="11.77734375" style="4" bestFit="1" customWidth="1"/>
    <col min="27" max="27" width="11.77734375" style="11" bestFit="1" customWidth="1"/>
    <col min="28" max="28" width="9.6640625" style="4"/>
    <col min="29" max="29" width="10.77734375" style="11" bestFit="1" customWidth="1"/>
    <col min="30" max="39" width="9.6640625" style="4"/>
  </cols>
  <sheetData>
    <row r="1" spans="1:39" s="1" customFormat="1" ht="109.15" hidden="1" customHeight="1">
      <c r="A1" s="223" t="s">
        <v>52</v>
      </c>
      <c r="B1" s="223" t="s">
        <v>393</v>
      </c>
      <c r="C1" s="224" t="s">
        <v>75</v>
      </c>
      <c r="D1" s="224" t="s">
        <v>130</v>
      </c>
      <c r="E1" s="224" t="s">
        <v>69</v>
      </c>
      <c r="F1" s="225" t="s">
        <v>70</v>
      </c>
      <c r="G1" s="226" t="s">
        <v>294</v>
      </c>
      <c r="H1" s="227" t="s">
        <v>46</v>
      </c>
      <c r="I1" s="228" t="s">
        <v>44</v>
      </c>
      <c r="J1" s="227" t="s">
        <v>47</v>
      </c>
      <c r="K1" s="229" t="s">
        <v>295</v>
      </c>
      <c r="L1" s="230" t="s">
        <v>296</v>
      </c>
      <c r="M1" s="231" t="s">
        <v>297</v>
      </c>
      <c r="N1" s="232" t="s">
        <v>35</v>
      </c>
      <c r="O1" s="232" t="s">
        <v>71</v>
      </c>
      <c r="P1" s="232" t="s">
        <v>64</v>
      </c>
      <c r="Q1" s="232" t="s">
        <v>72</v>
      </c>
      <c r="R1" s="232" t="s">
        <v>73</v>
      </c>
      <c r="S1" s="232" t="s">
        <v>74</v>
      </c>
      <c r="T1" s="232" t="s">
        <v>65</v>
      </c>
      <c r="U1" s="232" t="s">
        <v>66</v>
      </c>
      <c r="V1" s="232" t="s">
        <v>67</v>
      </c>
      <c r="W1" s="232" t="s">
        <v>68</v>
      </c>
      <c r="X1" s="233" t="s">
        <v>49</v>
      </c>
      <c r="Y1" s="234" t="s">
        <v>45</v>
      </c>
      <c r="AA1" s="10"/>
      <c r="AB1" s="9"/>
      <c r="AC1" s="10"/>
      <c r="AD1" s="9"/>
      <c r="AE1" s="9"/>
      <c r="AF1" s="9"/>
      <c r="AG1" s="9"/>
      <c r="AH1" s="9"/>
      <c r="AI1" s="9"/>
      <c r="AJ1" s="9"/>
      <c r="AK1" s="9"/>
      <c r="AL1" s="9"/>
      <c r="AM1" s="9"/>
    </row>
    <row r="2" spans="1:39" s="96" customFormat="1">
      <c r="A2" s="203" t="s">
        <v>391</v>
      </c>
      <c r="B2" s="249" t="s">
        <v>394</v>
      </c>
      <c r="C2" s="143" t="s">
        <v>76</v>
      </c>
      <c r="D2" t="s">
        <v>131</v>
      </c>
      <c r="E2" s="78">
        <v>44606</v>
      </c>
      <c r="F2" s="88">
        <v>44628</v>
      </c>
      <c r="G2" s="49">
        <v>124967.61</v>
      </c>
      <c r="H2" s="89">
        <v>0</v>
      </c>
      <c r="I2" s="90">
        <v>0</v>
      </c>
      <c r="J2" s="50">
        <v>130050.54</v>
      </c>
      <c r="K2" s="50">
        <v>-5082.93</v>
      </c>
      <c r="L2" s="91">
        <v>318125.99</v>
      </c>
      <c r="M2" s="63">
        <f>K2+L2</f>
        <v>313043.06</v>
      </c>
      <c r="N2" s="92"/>
      <c r="O2" s="93">
        <v>14092.85</v>
      </c>
      <c r="P2" s="93">
        <v>2539.48</v>
      </c>
      <c r="Q2" s="93">
        <v>67479.09</v>
      </c>
      <c r="R2" s="93">
        <v>39244.120000000003</v>
      </c>
      <c r="S2" s="93">
        <v>0</v>
      </c>
      <c r="T2" s="93">
        <v>0</v>
      </c>
      <c r="U2" s="93">
        <v>0</v>
      </c>
      <c r="V2" s="93">
        <v>6695</v>
      </c>
      <c r="W2" s="93">
        <v>0</v>
      </c>
      <c r="X2" s="134"/>
      <c r="Y2" s="220">
        <f>SUM(O2:X2)</f>
        <v>130050.54000000001</v>
      </c>
      <c r="Z2" s="94"/>
      <c r="AA2" s="95"/>
      <c r="AC2" s="95"/>
    </row>
    <row r="3" spans="1:39" s="96" customFormat="1">
      <c r="A3" s="203"/>
      <c r="B3" s="249" t="s">
        <v>394</v>
      </c>
      <c r="C3" s="143" t="s">
        <v>340</v>
      </c>
      <c r="D3" s="167" t="s">
        <v>341</v>
      </c>
      <c r="E3" s="78"/>
      <c r="F3" s="88"/>
      <c r="G3" s="49"/>
      <c r="H3" s="89"/>
      <c r="I3" s="90"/>
      <c r="J3" s="50"/>
      <c r="K3" s="50"/>
      <c r="L3" s="91"/>
      <c r="M3" s="63"/>
      <c r="N3" s="92"/>
      <c r="O3" s="93"/>
      <c r="P3" s="93"/>
      <c r="Q3" s="93"/>
      <c r="R3" s="93"/>
      <c r="S3" s="93"/>
      <c r="T3" s="93"/>
      <c r="U3" s="93"/>
      <c r="V3" s="93"/>
      <c r="W3" s="93"/>
      <c r="X3" s="134"/>
      <c r="Y3" s="219"/>
      <c r="Z3" s="94"/>
      <c r="AA3" s="95"/>
      <c r="AC3" s="95"/>
    </row>
    <row r="4" spans="1:39" s="96" customFormat="1">
      <c r="A4" s="204" t="s">
        <v>54</v>
      </c>
      <c r="B4" s="210" t="s">
        <v>54</v>
      </c>
      <c r="C4" s="97" t="s">
        <v>77</v>
      </c>
      <c r="D4" t="s">
        <v>132</v>
      </c>
      <c r="E4" s="78">
        <v>44606</v>
      </c>
      <c r="F4" s="88">
        <v>44643</v>
      </c>
      <c r="G4" s="169">
        <v>706845.64</v>
      </c>
      <c r="H4" s="98">
        <v>0</v>
      </c>
      <c r="I4" s="99">
        <v>22562.49</v>
      </c>
      <c r="J4" s="100">
        <v>344946.88</v>
      </c>
      <c r="K4" s="50">
        <v>384461.25</v>
      </c>
      <c r="L4" s="101">
        <v>2170127.9</v>
      </c>
      <c r="M4" s="63">
        <f t="shared" ref="M4:M12" si="0">K4+L4</f>
        <v>2554589.15</v>
      </c>
      <c r="N4" s="92"/>
      <c r="O4" s="102">
        <v>64864.58</v>
      </c>
      <c r="P4" s="102">
        <v>2765</v>
      </c>
      <c r="Q4" s="102">
        <v>0</v>
      </c>
      <c r="R4" s="102">
        <v>118766.54</v>
      </c>
      <c r="S4" s="102">
        <v>4699.92</v>
      </c>
      <c r="T4" s="102">
        <v>84637</v>
      </c>
      <c r="U4" s="102">
        <v>34851.93</v>
      </c>
      <c r="V4" s="102">
        <v>0</v>
      </c>
      <c r="W4" s="102">
        <v>34361.910000000003</v>
      </c>
      <c r="X4" s="135"/>
      <c r="Y4" s="219">
        <f t="shared" ref="Y4:Y45" si="1">SUM(O4:X4)</f>
        <v>344946.88</v>
      </c>
      <c r="Z4" s="94"/>
      <c r="AA4" s="95"/>
      <c r="AC4" s="95"/>
    </row>
    <row r="5" spans="1:39" s="96" customFormat="1">
      <c r="A5" s="205" t="s">
        <v>0</v>
      </c>
      <c r="B5" s="250" t="s">
        <v>0</v>
      </c>
      <c r="C5" s="144" t="s">
        <v>234</v>
      </c>
      <c r="D5" s="178" t="s">
        <v>235</v>
      </c>
      <c r="E5" s="78">
        <v>44606</v>
      </c>
      <c r="F5" s="88">
        <v>44642</v>
      </c>
      <c r="G5" s="49">
        <v>156269.51999999999</v>
      </c>
      <c r="H5" s="98">
        <v>0</v>
      </c>
      <c r="I5" s="99">
        <v>0</v>
      </c>
      <c r="J5" s="100">
        <v>149873.32999999999</v>
      </c>
      <c r="K5" s="50">
        <v>6396.19</v>
      </c>
      <c r="L5" s="101">
        <v>-92220.43</v>
      </c>
      <c r="M5" s="63">
        <f t="shared" si="0"/>
        <v>-85824.239999999991</v>
      </c>
      <c r="N5" s="92"/>
      <c r="O5" s="102">
        <v>1569.24</v>
      </c>
      <c r="P5" s="102">
        <v>5870.02</v>
      </c>
      <c r="Q5" s="102">
        <v>16681.47</v>
      </c>
      <c r="R5" s="102">
        <v>28101.05</v>
      </c>
      <c r="S5" s="102">
        <v>0</v>
      </c>
      <c r="T5" s="102">
        <v>29801.55</v>
      </c>
      <c r="U5" s="102">
        <v>13251.83</v>
      </c>
      <c r="V5" s="102">
        <v>36285</v>
      </c>
      <c r="W5" s="102">
        <v>18313.169999999998</v>
      </c>
      <c r="X5" s="135"/>
      <c r="Y5" s="219">
        <f t="shared" si="1"/>
        <v>149873.33000000002</v>
      </c>
      <c r="Z5" s="94"/>
      <c r="AA5" s="95"/>
      <c r="AC5" s="95"/>
    </row>
    <row r="6" spans="1:39" s="108" customFormat="1">
      <c r="A6" s="206" t="s">
        <v>367</v>
      </c>
      <c r="B6" s="207" t="s">
        <v>367</v>
      </c>
      <c r="C6" s="103" t="s">
        <v>78</v>
      </c>
      <c r="D6" s="153" t="s">
        <v>133</v>
      </c>
      <c r="E6" s="78">
        <v>44606</v>
      </c>
      <c r="F6" s="78">
        <v>44637</v>
      </c>
      <c r="G6" s="49">
        <v>176618.14</v>
      </c>
      <c r="H6" s="52">
        <v>0</v>
      </c>
      <c r="I6" s="53">
        <v>150.09</v>
      </c>
      <c r="J6" s="54">
        <v>30655.25</v>
      </c>
      <c r="K6" s="50">
        <v>146112.98000000001</v>
      </c>
      <c r="L6" s="50">
        <v>257478.16</v>
      </c>
      <c r="M6" s="63">
        <f t="shared" si="0"/>
        <v>403591.14</v>
      </c>
      <c r="N6" s="104"/>
      <c r="O6" s="40">
        <v>448.25</v>
      </c>
      <c r="P6" s="40">
        <v>0</v>
      </c>
      <c r="Q6" s="40">
        <v>0</v>
      </c>
      <c r="R6" s="40">
        <v>0</v>
      </c>
      <c r="S6" s="40">
        <v>779.4</v>
      </c>
      <c r="T6" s="40">
        <v>1337.4</v>
      </c>
      <c r="U6" s="40">
        <v>0</v>
      </c>
      <c r="V6" s="40">
        <v>28090.2</v>
      </c>
      <c r="W6" s="40">
        <v>0</v>
      </c>
      <c r="X6" s="55"/>
      <c r="Y6" s="220">
        <f>SUM(O6:X6)</f>
        <v>30655.25</v>
      </c>
      <c r="Z6" s="106"/>
      <c r="AA6" s="107"/>
      <c r="AC6" s="107"/>
    </row>
    <row r="7" spans="1:39" s="43" customFormat="1">
      <c r="A7" s="206" t="s">
        <v>357</v>
      </c>
      <c r="B7" s="207" t="s">
        <v>357</v>
      </c>
      <c r="C7" s="103" t="s">
        <v>79</v>
      </c>
      <c r="D7" s="103" t="s">
        <v>134</v>
      </c>
      <c r="E7" s="78">
        <v>44606</v>
      </c>
      <c r="F7" s="78">
        <v>44627</v>
      </c>
      <c r="G7" s="49">
        <v>166960.17000000001</v>
      </c>
      <c r="H7" s="52">
        <v>441</v>
      </c>
      <c r="I7" s="53">
        <v>95.25</v>
      </c>
      <c r="J7" s="54">
        <v>55304.42</v>
      </c>
      <c r="K7" s="50">
        <v>112192</v>
      </c>
      <c r="L7" s="50">
        <v>387043.87</v>
      </c>
      <c r="M7" s="63">
        <f t="shared" si="0"/>
        <v>499235.87</v>
      </c>
      <c r="N7" s="104"/>
      <c r="O7" s="40">
        <v>216</v>
      </c>
      <c r="P7" s="40">
        <v>0</v>
      </c>
      <c r="Q7" s="40">
        <v>32673.37</v>
      </c>
      <c r="R7" s="40">
        <v>19786.11</v>
      </c>
      <c r="S7" s="40">
        <v>0</v>
      </c>
      <c r="T7" s="40">
        <v>0</v>
      </c>
      <c r="U7" s="40">
        <v>2628.94</v>
      </c>
      <c r="V7" s="40">
        <v>0</v>
      </c>
      <c r="W7" s="40">
        <v>0</v>
      </c>
      <c r="X7" s="55"/>
      <c r="Y7" s="219">
        <f t="shared" si="1"/>
        <v>55304.42</v>
      </c>
      <c r="Z7" s="41"/>
      <c r="AA7" s="42"/>
      <c r="AC7" s="42"/>
    </row>
    <row r="8" spans="1:39" s="43" customFormat="1" ht="15.75">
      <c r="A8" s="206" t="s">
        <v>358</v>
      </c>
      <c r="B8" s="207" t="s">
        <v>423</v>
      </c>
      <c r="C8" s="103" t="s">
        <v>80</v>
      </c>
      <c r="D8" s="103" t="s">
        <v>135</v>
      </c>
      <c r="E8" s="78">
        <v>44606</v>
      </c>
      <c r="F8" s="78">
        <v>44614</v>
      </c>
      <c r="G8" s="49">
        <v>106000.2</v>
      </c>
      <c r="H8" s="52">
        <v>0</v>
      </c>
      <c r="I8" s="192">
        <v>0</v>
      </c>
      <c r="J8" s="54">
        <v>106000.2</v>
      </c>
      <c r="K8" s="50">
        <v>0</v>
      </c>
      <c r="L8" s="50">
        <v>0</v>
      </c>
      <c r="M8" s="63">
        <f t="shared" si="0"/>
        <v>0</v>
      </c>
      <c r="N8" s="104"/>
      <c r="O8" s="40">
        <v>106000.2</v>
      </c>
      <c r="P8" s="40">
        <v>0</v>
      </c>
      <c r="Q8" s="40">
        <v>0</v>
      </c>
      <c r="R8" s="40">
        <v>0</v>
      </c>
      <c r="S8" s="40">
        <v>0</v>
      </c>
      <c r="T8" s="40">
        <v>0</v>
      </c>
      <c r="U8" s="40">
        <v>0</v>
      </c>
      <c r="V8" s="40">
        <v>0</v>
      </c>
      <c r="W8" s="40">
        <v>0</v>
      </c>
      <c r="X8" s="55"/>
      <c r="Y8" s="219">
        <f t="shared" si="1"/>
        <v>106000.2</v>
      </c>
      <c r="Z8" s="41"/>
      <c r="AA8" s="42"/>
      <c r="AC8" s="42"/>
    </row>
    <row r="9" spans="1:39" s="43" customFormat="1">
      <c r="A9" s="206" t="s">
        <v>356</v>
      </c>
      <c r="B9" s="207" t="s">
        <v>356</v>
      </c>
      <c r="C9" s="103" t="s">
        <v>81</v>
      </c>
      <c r="D9" s="103" t="s">
        <v>136</v>
      </c>
      <c r="E9" s="78">
        <v>44607</v>
      </c>
      <c r="F9" s="78">
        <v>44624</v>
      </c>
      <c r="G9" s="49">
        <v>213790.25</v>
      </c>
      <c r="H9" s="52">
        <v>0</v>
      </c>
      <c r="I9" s="53">
        <v>639.41</v>
      </c>
      <c r="J9" s="54">
        <v>265659.24</v>
      </c>
      <c r="K9" s="50">
        <v>-51229.58</v>
      </c>
      <c r="L9" s="50">
        <v>308546.98</v>
      </c>
      <c r="M9" s="63">
        <f t="shared" si="0"/>
        <v>257317.39999999997</v>
      </c>
      <c r="N9" s="104"/>
      <c r="O9" s="40">
        <v>126924.27</v>
      </c>
      <c r="P9" s="40">
        <v>10291.94</v>
      </c>
      <c r="Q9" s="40">
        <v>79761.440000000002</v>
      </c>
      <c r="R9" s="40">
        <v>7770.64</v>
      </c>
      <c r="S9" s="40">
        <v>0</v>
      </c>
      <c r="T9" s="40">
        <v>9309</v>
      </c>
      <c r="U9" s="40">
        <v>3357.62</v>
      </c>
      <c r="V9" s="40">
        <v>25531.25</v>
      </c>
      <c r="W9" s="40">
        <v>2713.08</v>
      </c>
      <c r="X9" s="55"/>
      <c r="Y9" s="219">
        <f t="shared" si="1"/>
        <v>265659.24000000005</v>
      </c>
      <c r="Z9" s="41"/>
      <c r="AA9" s="42"/>
      <c r="AC9" s="42"/>
    </row>
    <row r="10" spans="1:39" s="43" customFormat="1">
      <c r="A10" s="206" t="s">
        <v>55</v>
      </c>
      <c r="B10" s="207" t="s">
        <v>55</v>
      </c>
      <c r="C10" s="103" t="s">
        <v>82</v>
      </c>
      <c r="D10" s="103" t="s">
        <v>137</v>
      </c>
      <c r="E10" s="78">
        <v>44607</v>
      </c>
      <c r="F10" s="78">
        <v>44623</v>
      </c>
      <c r="G10" s="49">
        <v>142483.07999999999</v>
      </c>
      <c r="H10" s="52">
        <v>0</v>
      </c>
      <c r="I10" s="53">
        <v>1542.73</v>
      </c>
      <c r="J10" s="54">
        <v>151429.60999999999</v>
      </c>
      <c r="K10" s="50">
        <v>-7403.8</v>
      </c>
      <c r="L10" s="50">
        <v>509205.64</v>
      </c>
      <c r="M10" s="63">
        <f>K10+L10</f>
        <v>501801.84</v>
      </c>
      <c r="N10" s="104"/>
      <c r="O10" s="40">
        <v>9853.69</v>
      </c>
      <c r="P10" s="40">
        <v>7133.75</v>
      </c>
      <c r="Q10" s="40">
        <v>12795</v>
      </c>
      <c r="R10" s="40">
        <v>20339.64</v>
      </c>
      <c r="S10" s="40">
        <v>537.64</v>
      </c>
      <c r="T10" s="40">
        <v>2205</v>
      </c>
      <c r="U10" s="40">
        <v>91564.89</v>
      </c>
      <c r="V10" s="40">
        <v>7000</v>
      </c>
      <c r="W10" s="40">
        <v>0</v>
      </c>
      <c r="X10" s="55"/>
      <c r="Y10" s="219">
        <f t="shared" si="1"/>
        <v>151429.60999999999</v>
      </c>
      <c r="Z10" s="41"/>
      <c r="AA10" s="42"/>
      <c r="AC10" s="42"/>
    </row>
    <row r="11" spans="1:39" s="43" customFormat="1">
      <c r="A11" s="206" t="s">
        <v>1</v>
      </c>
      <c r="B11" s="207" t="s">
        <v>1</v>
      </c>
      <c r="C11" s="103" t="s">
        <v>83</v>
      </c>
      <c r="D11" s="103" t="s">
        <v>138</v>
      </c>
      <c r="E11" s="78">
        <v>44607</v>
      </c>
      <c r="F11" s="78">
        <v>44629</v>
      </c>
      <c r="G11" s="49">
        <v>159871.06</v>
      </c>
      <c r="H11" s="52">
        <v>0</v>
      </c>
      <c r="I11" s="53">
        <v>0</v>
      </c>
      <c r="J11" s="54">
        <v>159871.06</v>
      </c>
      <c r="K11" s="50">
        <v>0</v>
      </c>
      <c r="L11" s="61">
        <v>0</v>
      </c>
      <c r="M11" s="63">
        <f>K11+L11</f>
        <v>0</v>
      </c>
      <c r="N11" s="104"/>
      <c r="O11" s="40">
        <v>0</v>
      </c>
      <c r="P11" s="40">
        <v>4611</v>
      </c>
      <c r="Q11" s="40">
        <v>7218.51</v>
      </c>
      <c r="R11" s="40">
        <v>120525.75</v>
      </c>
      <c r="S11" s="40">
        <v>7603</v>
      </c>
      <c r="T11" s="40">
        <v>0</v>
      </c>
      <c r="U11" s="40">
        <v>219</v>
      </c>
      <c r="V11" s="40">
        <v>14400</v>
      </c>
      <c r="W11" s="40">
        <v>5293.8</v>
      </c>
      <c r="X11" s="55"/>
      <c r="Y11" s="219">
        <f t="shared" si="1"/>
        <v>159871.06</v>
      </c>
      <c r="Z11" s="41"/>
      <c r="AA11" s="42"/>
      <c r="AC11" s="42"/>
    </row>
    <row r="12" spans="1:39" s="43" customFormat="1">
      <c r="A12" s="206" t="s">
        <v>253</v>
      </c>
      <c r="B12" s="207" t="s">
        <v>395</v>
      </c>
      <c r="C12" s="103" t="s">
        <v>248</v>
      </c>
      <c r="D12" s="153" t="s">
        <v>246</v>
      </c>
      <c r="E12" s="78">
        <v>44607</v>
      </c>
      <c r="F12" s="174"/>
      <c r="G12" s="49">
        <v>270080.56</v>
      </c>
      <c r="H12" s="52" t="s">
        <v>256</v>
      </c>
      <c r="I12" s="53">
        <v>1975.39</v>
      </c>
      <c r="J12" s="54">
        <v>272262.21999999997</v>
      </c>
      <c r="K12" s="50">
        <v>-206.27</v>
      </c>
      <c r="L12" s="61">
        <v>652480.93999999994</v>
      </c>
      <c r="M12" s="63">
        <f t="shared" si="0"/>
        <v>652274.66999999993</v>
      </c>
      <c r="N12" s="104"/>
      <c r="O12" s="40">
        <v>29616.12</v>
      </c>
      <c r="P12" s="40">
        <v>29004</v>
      </c>
      <c r="Q12" s="40">
        <v>43057.49</v>
      </c>
      <c r="R12" s="40">
        <v>3853.91</v>
      </c>
      <c r="S12" s="40">
        <v>0</v>
      </c>
      <c r="T12" s="40">
        <v>0</v>
      </c>
      <c r="U12" s="40">
        <v>1220.4000000000001</v>
      </c>
      <c r="V12" s="40">
        <v>0</v>
      </c>
      <c r="W12" s="40">
        <v>165510.29999999999</v>
      </c>
      <c r="X12" s="55"/>
      <c r="Y12" s="219">
        <f t="shared" si="1"/>
        <v>272262.21999999997</v>
      </c>
      <c r="Z12" s="41"/>
      <c r="AA12" s="42"/>
      <c r="AC12" s="42"/>
    </row>
    <row r="13" spans="1:39" s="43" customFormat="1">
      <c r="A13" s="207"/>
      <c r="B13" s="207" t="s">
        <v>395</v>
      </c>
      <c r="C13" s="103" t="s">
        <v>84</v>
      </c>
      <c r="D13" s="153" t="s">
        <v>139</v>
      </c>
      <c r="E13" s="78">
        <v>44607</v>
      </c>
      <c r="F13" s="78">
        <v>44630</v>
      </c>
      <c r="G13" s="49"/>
      <c r="H13" s="52"/>
      <c r="I13" s="53"/>
      <c r="J13" s="54"/>
      <c r="K13" s="50"/>
      <c r="L13" s="61"/>
      <c r="M13" s="63"/>
      <c r="N13" s="104"/>
      <c r="O13" s="40"/>
      <c r="P13" s="40"/>
      <c r="Q13" s="40"/>
      <c r="R13" s="40"/>
      <c r="S13" s="40"/>
      <c r="T13" s="40"/>
      <c r="U13" s="40"/>
      <c r="V13" s="40"/>
      <c r="W13" s="40"/>
      <c r="X13" s="55"/>
      <c r="Y13" s="219"/>
      <c r="Z13" s="41"/>
      <c r="AA13" s="42"/>
      <c r="AC13" s="42"/>
    </row>
    <row r="14" spans="1:39" s="43" customFormat="1">
      <c r="A14" s="207"/>
      <c r="B14" s="207" t="s">
        <v>395</v>
      </c>
      <c r="C14" s="103" t="s">
        <v>249</v>
      </c>
      <c r="D14" s="153" t="s">
        <v>245</v>
      </c>
      <c r="E14" s="78">
        <v>44607</v>
      </c>
      <c r="F14" s="174"/>
      <c r="G14" s="49"/>
      <c r="H14" s="52"/>
      <c r="I14" s="53"/>
      <c r="J14" s="54"/>
      <c r="K14" s="50"/>
      <c r="L14" s="61"/>
      <c r="M14" s="63"/>
      <c r="N14" s="104"/>
      <c r="O14" s="40"/>
      <c r="P14" s="40"/>
      <c r="Q14" s="40"/>
      <c r="R14" s="40"/>
      <c r="S14" s="40"/>
      <c r="T14" s="40"/>
      <c r="U14" s="40"/>
      <c r="V14" s="40"/>
      <c r="W14" s="40"/>
      <c r="X14" s="55"/>
      <c r="Y14" s="219"/>
      <c r="Z14" s="41"/>
      <c r="AA14" s="42"/>
      <c r="AC14" s="42"/>
    </row>
    <row r="15" spans="1:39" s="43" customFormat="1">
      <c r="A15" s="207"/>
      <c r="B15" s="207" t="s">
        <v>395</v>
      </c>
      <c r="C15" s="103" t="s">
        <v>250</v>
      </c>
      <c r="D15" s="153" t="s">
        <v>247</v>
      </c>
      <c r="E15" s="78">
        <v>44607</v>
      </c>
      <c r="F15" s="174"/>
      <c r="G15" s="49"/>
      <c r="H15" s="52"/>
      <c r="I15" s="53"/>
      <c r="J15" s="54"/>
      <c r="K15" s="50"/>
      <c r="L15" s="61"/>
      <c r="M15" s="63"/>
      <c r="N15" s="104"/>
      <c r="O15" s="40"/>
      <c r="P15" s="40"/>
      <c r="Q15" s="40"/>
      <c r="R15" s="40"/>
      <c r="S15" s="40"/>
      <c r="T15" s="40"/>
      <c r="U15" s="40"/>
      <c r="V15" s="40"/>
      <c r="W15" s="40"/>
      <c r="X15" s="55"/>
      <c r="Y15" s="219"/>
      <c r="Z15" s="41"/>
      <c r="AA15" s="42"/>
      <c r="AC15" s="42"/>
    </row>
    <row r="16" spans="1:39" s="96" customFormat="1">
      <c r="A16" s="203" t="s">
        <v>56</v>
      </c>
      <c r="B16" s="249" t="s">
        <v>56</v>
      </c>
      <c r="C16" s="143" t="s">
        <v>85</v>
      </c>
      <c r="D16" s="143" t="s">
        <v>140</v>
      </c>
      <c r="E16" s="78">
        <v>44607</v>
      </c>
      <c r="F16" s="88">
        <v>44607</v>
      </c>
      <c r="G16" s="49">
        <v>148381.91</v>
      </c>
      <c r="H16" s="89">
        <v>0</v>
      </c>
      <c r="I16" s="109">
        <v>170.35</v>
      </c>
      <c r="J16" s="50">
        <v>107330.82</v>
      </c>
      <c r="K16" s="50">
        <v>41221.440000000002</v>
      </c>
      <c r="L16" s="91">
        <v>80854.09</v>
      </c>
      <c r="M16" s="63">
        <f t="shared" ref="M16:M84" si="2">K16+L16</f>
        <v>122075.53</v>
      </c>
      <c r="N16" s="104"/>
      <c r="O16" s="93">
        <v>879.69</v>
      </c>
      <c r="P16" s="93">
        <v>5064.47</v>
      </c>
      <c r="Q16" s="93">
        <v>5229.72</v>
      </c>
      <c r="R16" s="93">
        <v>39839.629999999997</v>
      </c>
      <c r="S16" s="93">
        <v>0</v>
      </c>
      <c r="T16" s="93">
        <v>45416.51</v>
      </c>
      <c r="U16" s="93">
        <v>0</v>
      </c>
      <c r="V16" s="93">
        <v>2294.69</v>
      </c>
      <c r="W16" s="110">
        <v>8606.11</v>
      </c>
      <c r="X16" s="134"/>
      <c r="Y16" s="219">
        <f t="shared" si="1"/>
        <v>107330.81999999999</v>
      </c>
      <c r="Z16" s="94"/>
      <c r="AA16" s="95"/>
      <c r="AC16" s="95"/>
    </row>
    <row r="17" spans="1:29" s="43" customFormat="1">
      <c r="A17" s="206" t="s">
        <v>269</v>
      </c>
      <c r="B17" s="207" t="s">
        <v>396</v>
      </c>
      <c r="C17" s="103" t="s">
        <v>267</v>
      </c>
      <c r="D17" s="153" t="s">
        <v>268</v>
      </c>
      <c r="E17" s="78">
        <v>44607</v>
      </c>
      <c r="F17" s="78">
        <v>44651</v>
      </c>
      <c r="G17" s="49">
        <v>118860.78</v>
      </c>
      <c r="H17" s="52">
        <v>0</v>
      </c>
      <c r="I17" s="53">
        <v>17.98</v>
      </c>
      <c r="J17" s="54">
        <v>118396</v>
      </c>
      <c r="K17" s="50">
        <v>482.76</v>
      </c>
      <c r="L17" s="61">
        <v>80093.56</v>
      </c>
      <c r="M17" s="63">
        <f t="shared" si="2"/>
        <v>80576.319999999992</v>
      </c>
      <c r="N17" s="104"/>
      <c r="O17" s="40">
        <v>28336</v>
      </c>
      <c r="P17" s="40">
        <v>0</v>
      </c>
      <c r="Q17" s="40">
        <v>25327</v>
      </c>
      <c r="R17" s="40">
        <v>50967</v>
      </c>
      <c r="S17" s="40">
        <v>0</v>
      </c>
      <c r="T17" s="40">
        <v>0</v>
      </c>
      <c r="U17" s="40">
        <v>11423</v>
      </c>
      <c r="V17" s="40">
        <v>0</v>
      </c>
      <c r="W17" s="40">
        <v>2343</v>
      </c>
      <c r="X17" s="55"/>
      <c r="Y17" s="219">
        <f t="shared" si="1"/>
        <v>118396</v>
      </c>
      <c r="Z17" s="41"/>
      <c r="AA17" s="42"/>
      <c r="AC17" s="42"/>
    </row>
    <row r="18" spans="1:29" s="43" customFormat="1">
      <c r="A18" s="208"/>
      <c r="B18" s="207" t="s">
        <v>396</v>
      </c>
      <c r="C18" s="103" t="s">
        <v>215</v>
      </c>
      <c r="D18" s="153" t="s">
        <v>214</v>
      </c>
      <c r="E18" s="174"/>
      <c r="F18" s="174"/>
      <c r="G18" s="49"/>
      <c r="H18" s="52"/>
      <c r="I18" s="53"/>
      <c r="J18" s="54"/>
      <c r="K18" s="50"/>
      <c r="L18" s="61"/>
      <c r="M18" s="63"/>
      <c r="N18" s="104"/>
      <c r="O18" s="40"/>
      <c r="P18" s="40"/>
      <c r="Q18" s="40"/>
      <c r="R18" s="40"/>
      <c r="S18" s="40"/>
      <c r="T18" s="40"/>
      <c r="U18" s="40"/>
      <c r="V18" s="40"/>
      <c r="W18" s="40"/>
      <c r="X18" s="55"/>
      <c r="Y18" s="219"/>
      <c r="Z18" s="41"/>
      <c r="AA18" s="42"/>
      <c r="AC18" s="42"/>
    </row>
    <row r="19" spans="1:29" s="96" customFormat="1" ht="15.75" customHeight="1">
      <c r="A19" s="204" t="s">
        <v>299</v>
      </c>
      <c r="B19" s="210" t="s">
        <v>397</v>
      </c>
      <c r="C19" s="145" t="s">
        <v>290</v>
      </c>
      <c r="D19" s="154" t="s">
        <v>291</v>
      </c>
      <c r="E19" s="78">
        <v>44607</v>
      </c>
      <c r="F19" s="88">
        <v>44637</v>
      </c>
      <c r="G19" s="49">
        <v>194037.99</v>
      </c>
      <c r="H19" s="98">
        <v>0</v>
      </c>
      <c r="I19" s="99">
        <v>18.52</v>
      </c>
      <c r="J19" s="100">
        <v>137000</v>
      </c>
      <c r="K19" s="50">
        <v>57056.51</v>
      </c>
      <c r="L19" s="101">
        <v>39625.589999999997</v>
      </c>
      <c r="M19" s="63">
        <f t="shared" si="2"/>
        <v>96682.1</v>
      </c>
      <c r="N19" s="104"/>
      <c r="O19" s="102">
        <v>43029</v>
      </c>
      <c r="P19" s="102">
        <v>25000</v>
      </c>
      <c r="Q19" s="102">
        <v>0</v>
      </c>
      <c r="R19" s="102">
        <v>9371</v>
      </c>
      <c r="S19" s="102">
        <v>48000</v>
      </c>
      <c r="T19" s="102">
        <v>0</v>
      </c>
      <c r="U19" s="102">
        <v>0</v>
      </c>
      <c r="V19" s="102">
        <v>0</v>
      </c>
      <c r="W19" s="102">
        <v>11600</v>
      </c>
      <c r="X19" s="135"/>
      <c r="Y19" s="219">
        <f t="shared" si="1"/>
        <v>137000</v>
      </c>
      <c r="Z19" s="94"/>
      <c r="AA19" s="95"/>
      <c r="AC19" s="95"/>
    </row>
    <row r="20" spans="1:29" s="43" customFormat="1">
      <c r="A20" s="206" t="s">
        <v>2</v>
      </c>
      <c r="B20" s="207" t="s">
        <v>2</v>
      </c>
      <c r="C20" s="146" t="s">
        <v>86</v>
      </c>
      <c r="D20" t="s">
        <v>141</v>
      </c>
      <c r="E20" s="78">
        <v>44607</v>
      </c>
      <c r="F20" s="78">
        <v>44648</v>
      </c>
      <c r="G20" s="49">
        <v>205918.13</v>
      </c>
      <c r="H20" s="52">
        <v>0</v>
      </c>
      <c r="I20" s="53">
        <v>0</v>
      </c>
      <c r="J20" s="54">
        <v>205918.13</v>
      </c>
      <c r="K20" s="50">
        <v>0</v>
      </c>
      <c r="L20" s="61">
        <v>0</v>
      </c>
      <c r="M20" s="63">
        <f t="shared" si="2"/>
        <v>0</v>
      </c>
      <c r="N20" s="104"/>
      <c r="O20" s="40">
        <v>0</v>
      </c>
      <c r="P20" s="40">
        <v>0</v>
      </c>
      <c r="Q20" s="40">
        <v>0</v>
      </c>
      <c r="R20" s="40">
        <v>60000</v>
      </c>
      <c r="S20" s="40">
        <v>0</v>
      </c>
      <c r="T20" s="40">
        <v>145918.13</v>
      </c>
      <c r="U20" s="40">
        <v>0</v>
      </c>
      <c r="V20" s="40">
        <v>0</v>
      </c>
      <c r="W20" s="40">
        <v>0</v>
      </c>
      <c r="X20" s="55"/>
      <c r="Y20" s="219">
        <f t="shared" si="1"/>
        <v>205918.13</v>
      </c>
      <c r="Z20" s="41"/>
      <c r="AA20" s="42"/>
      <c r="AC20" s="42"/>
    </row>
    <row r="21" spans="1:29" s="43" customFormat="1">
      <c r="A21" s="209" t="s">
        <v>57</v>
      </c>
      <c r="B21" s="251" t="s">
        <v>57</v>
      </c>
      <c r="C21" s="146" t="s">
        <v>274</v>
      </c>
      <c r="D21" s="155" t="s">
        <v>275</v>
      </c>
      <c r="E21" s="78">
        <v>44607</v>
      </c>
      <c r="F21" s="78">
        <v>44642</v>
      </c>
      <c r="G21" s="49">
        <v>111990.15</v>
      </c>
      <c r="H21" s="52">
        <v>0</v>
      </c>
      <c r="I21" s="53">
        <v>186.76</v>
      </c>
      <c r="J21" s="54">
        <v>23061.51</v>
      </c>
      <c r="K21" s="50">
        <v>89115.4</v>
      </c>
      <c r="L21" s="61">
        <v>133371.38</v>
      </c>
      <c r="M21" s="63">
        <f t="shared" si="2"/>
        <v>222486.78</v>
      </c>
      <c r="N21" s="104"/>
      <c r="O21" s="40">
        <v>7170.14</v>
      </c>
      <c r="P21" s="40">
        <v>688</v>
      </c>
      <c r="Q21" s="40">
        <v>7619.98</v>
      </c>
      <c r="R21" s="40">
        <v>5778.73</v>
      </c>
      <c r="S21" s="40">
        <v>0</v>
      </c>
      <c r="T21" s="40">
        <v>999.99</v>
      </c>
      <c r="U21" s="40">
        <v>0</v>
      </c>
      <c r="V21" s="40">
        <v>0</v>
      </c>
      <c r="W21" s="40">
        <v>804.67</v>
      </c>
      <c r="X21" s="55"/>
      <c r="Y21" s="219">
        <f t="shared" si="1"/>
        <v>23061.51</v>
      </c>
      <c r="Z21" s="41"/>
      <c r="AA21" s="42"/>
      <c r="AC21" s="42"/>
    </row>
    <row r="22" spans="1:29" s="43" customFormat="1">
      <c r="A22" s="206" t="s">
        <v>197</v>
      </c>
      <c r="B22" s="207" t="s">
        <v>197</v>
      </c>
      <c r="C22" s="146" t="s">
        <v>195</v>
      </c>
      <c r="D22" t="s">
        <v>196</v>
      </c>
      <c r="E22" s="78">
        <v>44607</v>
      </c>
      <c r="F22" s="78">
        <v>44638</v>
      </c>
      <c r="G22" s="49">
        <v>106256.77</v>
      </c>
      <c r="H22" s="52">
        <v>84075.91</v>
      </c>
      <c r="I22" s="53">
        <v>7.23</v>
      </c>
      <c r="J22" s="54">
        <v>74594.13</v>
      </c>
      <c r="K22" s="50">
        <v>115745.78</v>
      </c>
      <c r="L22" s="61">
        <v>71881.45</v>
      </c>
      <c r="M22" s="63">
        <f t="shared" si="2"/>
        <v>187627.22999999998</v>
      </c>
      <c r="N22" s="104"/>
      <c r="O22" s="40">
        <v>29854.14</v>
      </c>
      <c r="P22" s="40">
        <v>0</v>
      </c>
      <c r="Q22" s="40">
        <v>3721.93</v>
      </c>
      <c r="R22" s="40">
        <v>7976.9</v>
      </c>
      <c r="S22" s="40">
        <v>1560</v>
      </c>
      <c r="T22" s="40">
        <v>15541.83</v>
      </c>
      <c r="U22" s="40">
        <v>4468.3500000000004</v>
      </c>
      <c r="V22" s="40">
        <v>7847</v>
      </c>
      <c r="W22" s="40">
        <v>3623.98</v>
      </c>
      <c r="X22" s="55"/>
      <c r="Y22" s="219">
        <f t="shared" si="1"/>
        <v>74594.12999999999</v>
      </c>
      <c r="Z22" s="41"/>
      <c r="AA22" s="42"/>
      <c r="AC22" s="42"/>
    </row>
    <row r="23" spans="1:29" s="96" customFormat="1" ht="15.75">
      <c r="A23" s="204" t="s">
        <v>307</v>
      </c>
      <c r="B23" s="210" t="s">
        <v>398</v>
      </c>
      <c r="C23" s="145" t="s">
        <v>304</v>
      </c>
      <c r="D23" s="177" t="s">
        <v>305</v>
      </c>
      <c r="E23" s="78">
        <v>44606</v>
      </c>
      <c r="G23" s="49">
        <v>117269.56</v>
      </c>
      <c r="H23" s="111">
        <v>0</v>
      </c>
      <c r="I23" s="191">
        <v>0</v>
      </c>
      <c r="J23" s="100">
        <v>67999.92</v>
      </c>
      <c r="K23" s="50">
        <v>49269.64</v>
      </c>
      <c r="L23" s="101">
        <v>-21114.720000000001</v>
      </c>
      <c r="M23" s="63">
        <f t="shared" si="2"/>
        <v>28154.92</v>
      </c>
      <c r="N23" s="104"/>
      <c r="O23" s="102">
        <v>-18925.060000000001</v>
      </c>
      <c r="P23" s="102">
        <v>2089</v>
      </c>
      <c r="Q23" s="102">
        <v>17311.990000000002</v>
      </c>
      <c r="R23" s="102">
        <v>55503.59</v>
      </c>
      <c r="S23" s="102">
        <v>0</v>
      </c>
      <c r="T23" s="102">
        <v>3750</v>
      </c>
      <c r="U23" s="102">
        <v>0</v>
      </c>
      <c r="V23" s="102">
        <v>5070.3999999999996</v>
      </c>
      <c r="W23" s="102">
        <v>3200</v>
      </c>
      <c r="X23" s="135"/>
      <c r="Y23" s="219">
        <f t="shared" si="1"/>
        <v>67999.92</v>
      </c>
      <c r="Z23" s="94"/>
      <c r="AA23" s="95"/>
      <c r="AC23" s="95"/>
    </row>
    <row r="24" spans="1:29" s="96" customFormat="1">
      <c r="A24" s="210"/>
      <c r="B24" s="210" t="s">
        <v>398</v>
      </c>
      <c r="C24" s="145" t="s">
        <v>259</v>
      </c>
      <c r="D24" s="177" t="s">
        <v>306</v>
      </c>
      <c r="E24" s="78"/>
      <c r="F24" s="88">
        <v>44614</v>
      </c>
      <c r="G24" s="49"/>
      <c r="H24" s="111"/>
      <c r="I24" s="180"/>
      <c r="J24" s="100"/>
      <c r="K24" s="50"/>
      <c r="L24" s="101"/>
      <c r="M24" s="63"/>
      <c r="N24" s="104"/>
      <c r="O24" s="102"/>
      <c r="P24" s="102"/>
      <c r="Q24" s="102"/>
      <c r="R24" s="102"/>
      <c r="S24" s="102"/>
      <c r="T24" s="102"/>
      <c r="U24" s="102"/>
      <c r="V24" s="102"/>
      <c r="W24" s="102"/>
      <c r="X24" s="135"/>
      <c r="Y24" s="219"/>
      <c r="Z24" s="94"/>
      <c r="AA24" s="95"/>
      <c r="AC24" s="95"/>
    </row>
    <row r="25" spans="1:29" s="43" customFormat="1">
      <c r="A25" s="206" t="s">
        <v>48</v>
      </c>
      <c r="B25" s="207" t="s">
        <v>424</v>
      </c>
      <c r="C25" s="146" t="s">
        <v>385</v>
      </c>
      <c r="D25" s="167" t="s">
        <v>310</v>
      </c>
      <c r="E25" s="78">
        <v>44607</v>
      </c>
      <c r="F25" s="174" t="s">
        <v>256</v>
      </c>
      <c r="G25" s="49">
        <v>209942.88</v>
      </c>
      <c r="H25" s="52">
        <v>672.75</v>
      </c>
      <c r="I25" s="112">
        <v>25.59</v>
      </c>
      <c r="J25" s="54">
        <v>137799.76</v>
      </c>
      <c r="K25" s="50">
        <v>72841.460000000006</v>
      </c>
      <c r="L25" s="61">
        <v>117409.46</v>
      </c>
      <c r="M25" s="63">
        <f t="shared" si="2"/>
        <v>190250.92</v>
      </c>
      <c r="N25" s="104"/>
      <c r="O25" s="40">
        <v>24780.34</v>
      </c>
      <c r="P25" s="40">
        <v>10895</v>
      </c>
      <c r="Q25" s="40">
        <v>22247.3</v>
      </c>
      <c r="R25" s="40">
        <v>34478.769999999997</v>
      </c>
      <c r="S25" s="40">
        <v>296.76</v>
      </c>
      <c r="T25" s="40">
        <v>0</v>
      </c>
      <c r="U25" s="40">
        <v>24801.58</v>
      </c>
      <c r="V25" s="40">
        <v>17345.39</v>
      </c>
      <c r="W25" s="40">
        <v>2954.62</v>
      </c>
      <c r="X25" s="55"/>
      <c r="Y25" s="219">
        <f t="shared" si="1"/>
        <v>137799.76</v>
      </c>
      <c r="Z25" s="41"/>
      <c r="AA25" s="42"/>
      <c r="AC25" s="42"/>
    </row>
    <row r="26" spans="1:29" s="43" customFormat="1">
      <c r="A26" s="207"/>
      <c r="B26" s="207" t="s">
        <v>424</v>
      </c>
      <c r="C26" s="146" t="s">
        <v>386</v>
      </c>
      <c r="D26" s="167" t="s">
        <v>387</v>
      </c>
      <c r="E26" s="174"/>
      <c r="F26" s="78">
        <v>44648</v>
      </c>
      <c r="G26" s="49"/>
      <c r="H26" s="113"/>
      <c r="I26" s="112"/>
      <c r="J26" s="54"/>
      <c r="K26" s="50"/>
      <c r="L26" s="61"/>
      <c r="M26" s="63"/>
      <c r="N26" s="104"/>
      <c r="O26" s="40"/>
      <c r="P26" s="40"/>
      <c r="Q26" s="40"/>
      <c r="R26" s="40"/>
      <c r="S26" s="40"/>
      <c r="T26" s="40"/>
      <c r="U26" s="40"/>
      <c r="V26" s="40"/>
      <c r="W26" s="40"/>
      <c r="X26" s="55"/>
      <c r="Y26" s="219"/>
      <c r="Z26" s="41"/>
      <c r="AA26" s="42"/>
      <c r="AC26" s="42"/>
    </row>
    <row r="27" spans="1:29" s="43" customFormat="1">
      <c r="A27" s="206" t="s">
        <v>3</v>
      </c>
      <c r="B27" s="207" t="s">
        <v>3</v>
      </c>
      <c r="C27" s="146" t="s">
        <v>87</v>
      </c>
      <c r="D27" s="146" t="s">
        <v>142</v>
      </c>
      <c r="E27" s="78">
        <v>44607</v>
      </c>
      <c r="F27" s="78">
        <v>44614</v>
      </c>
      <c r="G27" s="49">
        <v>832912.6</v>
      </c>
      <c r="H27" s="113">
        <v>0</v>
      </c>
      <c r="I27" s="53">
        <v>3.33</v>
      </c>
      <c r="J27" s="54">
        <v>832915.93</v>
      </c>
      <c r="K27" s="50">
        <v>0</v>
      </c>
      <c r="L27" s="61">
        <v>0</v>
      </c>
      <c r="M27" s="63">
        <f t="shared" si="2"/>
        <v>0</v>
      </c>
      <c r="N27" s="104"/>
      <c r="O27" s="40">
        <v>0</v>
      </c>
      <c r="P27" s="40">
        <v>30202</v>
      </c>
      <c r="Q27" s="40">
        <v>64246.8</v>
      </c>
      <c r="R27" s="40">
        <v>674307.13</v>
      </c>
      <c r="S27" s="40">
        <v>15965</v>
      </c>
      <c r="T27" s="40">
        <v>0</v>
      </c>
      <c r="U27" s="40">
        <v>0</v>
      </c>
      <c r="V27" s="40">
        <v>48195</v>
      </c>
      <c r="W27" s="40">
        <v>0</v>
      </c>
      <c r="X27" s="55"/>
      <c r="Y27" s="219">
        <f t="shared" si="1"/>
        <v>832915.93</v>
      </c>
      <c r="Z27" s="41"/>
      <c r="AA27" s="42"/>
      <c r="AC27" s="42"/>
    </row>
    <row r="28" spans="1:29" s="43" customFormat="1">
      <c r="A28" s="206" t="s">
        <v>349</v>
      </c>
      <c r="B28" s="207" t="s">
        <v>399</v>
      </c>
      <c r="C28" s="146" t="s">
        <v>88</v>
      </c>
      <c r="D28" s="146" t="s">
        <v>143</v>
      </c>
      <c r="E28" s="78">
        <v>44607</v>
      </c>
      <c r="F28" s="78">
        <v>44628</v>
      </c>
      <c r="G28" s="49">
        <v>140696.85999999999</v>
      </c>
      <c r="H28" s="52">
        <v>646.47</v>
      </c>
      <c r="I28" s="53">
        <v>219.19</v>
      </c>
      <c r="J28" s="54">
        <v>131294.21</v>
      </c>
      <c r="K28" s="50">
        <v>9621.84</v>
      </c>
      <c r="L28" s="61">
        <v>-768.25</v>
      </c>
      <c r="M28" s="63">
        <f t="shared" si="2"/>
        <v>8853.59</v>
      </c>
      <c r="N28" s="104"/>
      <c r="O28" s="40">
        <v>41855.410000000003</v>
      </c>
      <c r="P28" s="40">
        <v>3303.1</v>
      </c>
      <c r="Q28" s="40">
        <v>7973.34</v>
      </c>
      <c r="R28" s="40">
        <v>56399.91</v>
      </c>
      <c r="S28" s="40">
        <v>0</v>
      </c>
      <c r="T28" s="40">
        <v>0</v>
      </c>
      <c r="U28" s="40">
        <v>0</v>
      </c>
      <c r="V28" s="40">
        <v>11928</v>
      </c>
      <c r="W28" s="40">
        <v>9834.4500000000007</v>
      </c>
      <c r="X28" s="55"/>
      <c r="Y28" s="219">
        <f t="shared" si="1"/>
        <v>131294.21000000002</v>
      </c>
      <c r="Z28" s="41"/>
      <c r="AA28" s="42"/>
      <c r="AC28" s="42"/>
    </row>
    <row r="29" spans="1:29" s="96" customFormat="1">
      <c r="A29" s="204" t="s">
        <v>348</v>
      </c>
      <c r="B29" s="210" t="s">
        <v>400</v>
      </c>
      <c r="C29" s="145" t="s">
        <v>254</v>
      </c>
      <c r="D29" s="154" t="s">
        <v>255</v>
      </c>
      <c r="E29" s="78">
        <v>44607</v>
      </c>
      <c r="F29" s="189"/>
      <c r="G29" s="49">
        <v>162707</v>
      </c>
      <c r="H29" s="98"/>
      <c r="I29" s="99">
        <v>35.89</v>
      </c>
      <c r="J29" s="100">
        <v>129266.33</v>
      </c>
      <c r="K29" s="50">
        <v>33476.559999999998</v>
      </c>
      <c r="L29" s="101">
        <v>159890.63</v>
      </c>
      <c r="M29" s="63">
        <f t="shared" si="2"/>
        <v>193367.19</v>
      </c>
      <c r="N29" s="104"/>
      <c r="O29" s="102">
        <v>0</v>
      </c>
      <c r="P29" s="102">
        <v>4184.88</v>
      </c>
      <c r="Q29" s="102">
        <v>75276.679999999993</v>
      </c>
      <c r="R29" s="102">
        <v>9874.9599999999991</v>
      </c>
      <c r="S29" s="102">
        <v>1680</v>
      </c>
      <c r="T29" s="102">
        <v>0</v>
      </c>
      <c r="U29" s="102">
        <v>7956</v>
      </c>
      <c r="V29" s="102">
        <v>26111.75</v>
      </c>
      <c r="W29" s="102">
        <v>4182.0600000000004</v>
      </c>
      <c r="X29" s="135"/>
      <c r="Y29" s="219">
        <f t="shared" si="1"/>
        <v>129266.32999999999</v>
      </c>
      <c r="Z29" s="114"/>
      <c r="AA29" s="95"/>
      <c r="AC29" s="95"/>
    </row>
    <row r="30" spans="1:29" s="96" customFormat="1">
      <c r="A30" s="210"/>
      <c r="B30" s="210" t="s">
        <v>400</v>
      </c>
      <c r="C30" s="145" t="s">
        <v>265</v>
      </c>
      <c r="D30" s="154" t="s">
        <v>266</v>
      </c>
      <c r="E30" s="78">
        <v>44607</v>
      </c>
      <c r="F30" s="189"/>
      <c r="G30" s="49"/>
      <c r="H30" s="184"/>
      <c r="I30" s="185"/>
      <c r="J30" s="186"/>
      <c r="K30" s="187"/>
      <c r="L30" s="188"/>
      <c r="M30" s="187"/>
      <c r="N30" s="104"/>
      <c r="O30" s="102"/>
      <c r="P30" s="102"/>
      <c r="Q30" s="102"/>
      <c r="R30" s="102"/>
      <c r="S30" s="102"/>
      <c r="T30" s="102"/>
      <c r="U30" s="102"/>
      <c r="V30" s="102"/>
      <c r="W30" s="102"/>
      <c r="X30" s="135"/>
      <c r="Y30" s="219"/>
      <c r="Z30" s="114"/>
      <c r="AA30" s="95"/>
      <c r="AC30" s="95"/>
    </row>
    <row r="31" spans="1:29" s="96" customFormat="1">
      <c r="A31" s="210"/>
      <c r="B31" s="210" t="s">
        <v>400</v>
      </c>
      <c r="C31" s="145" t="s">
        <v>325</v>
      </c>
      <c r="D31" s="154" t="s">
        <v>326</v>
      </c>
      <c r="E31" s="174"/>
      <c r="F31" s="88">
        <v>44621</v>
      </c>
      <c r="G31" s="49"/>
      <c r="H31" s="184"/>
      <c r="I31" s="185"/>
      <c r="J31" s="186"/>
      <c r="K31" s="187"/>
      <c r="L31" s="188"/>
      <c r="M31" s="187"/>
      <c r="N31" s="104"/>
      <c r="O31" s="102"/>
      <c r="P31" s="102"/>
      <c r="Q31" s="102"/>
      <c r="R31" s="102"/>
      <c r="S31" s="102"/>
      <c r="T31" s="102"/>
      <c r="U31" s="102"/>
      <c r="V31" s="102"/>
      <c r="W31" s="102"/>
      <c r="X31" s="135"/>
      <c r="Y31" s="219"/>
      <c r="Z31" s="114"/>
      <c r="AA31" s="95"/>
      <c r="AC31" s="95"/>
    </row>
    <row r="32" spans="1:29" s="96" customFormat="1">
      <c r="A32" s="204" t="s">
        <v>360</v>
      </c>
      <c r="B32" s="210" t="s">
        <v>401</v>
      </c>
      <c r="C32" s="145" t="s">
        <v>217</v>
      </c>
      <c r="D32" s="154" t="s">
        <v>216</v>
      </c>
      <c r="E32" s="78">
        <v>44607</v>
      </c>
      <c r="F32" s="88">
        <v>44631</v>
      </c>
      <c r="G32" s="49">
        <v>121957.09</v>
      </c>
      <c r="H32" s="98" t="s">
        <v>256</v>
      </c>
      <c r="I32" s="196">
        <v>0</v>
      </c>
      <c r="J32" s="100">
        <v>44269.71</v>
      </c>
      <c r="K32" s="50">
        <v>77687.38</v>
      </c>
      <c r="L32" s="101">
        <v>221605.31</v>
      </c>
      <c r="M32" s="63">
        <f t="shared" si="2"/>
        <v>299292.69</v>
      </c>
      <c r="N32" s="92"/>
      <c r="O32" s="102">
        <v>3600</v>
      </c>
      <c r="P32" s="102">
        <v>7365.31</v>
      </c>
      <c r="Q32" s="102">
        <v>22529.4</v>
      </c>
      <c r="R32" s="102">
        <v>5775</v>
      </c>
      <c r="S32" s="102">
        <v>0</v>
      </c>
      <c r="T32" s="102">
        <v>0</v>
      </c>
      <c r="U32" s="102">
        <v>0</v>
      </c>
      <c r="V32" s="102">
        <v>5000</v>
      </c>
      <c r="W32" s="102">
        <v>0</v>
      </c>
      <c r="X32" s="135"/>
      <c r="Y32" s="219">
        <f t="shared" si="1"/>
        <v>44269.710000000006</v>
      </c>
      <c r="AA32" s="95"/>
      <c r="AC32" s="95"/>
    </row>
    <row r="33" spans="1:29" s="43" customFormat="1" ht="15.75">
      <c r="A33" s="206" t="s">
        <v>390</v>
      </c>
      <c r="B33" s="207" t="s">
        <v>402</v>
      </c>
      <c r="C33" s="146" t="s">
        <v>388</v>
      </c>
      <c r="D33" s="155" t="s">
        <v>389</v>
      </c>
      <c r="E33" s="174"/>
      <c r="F33" s="174"/>
      <c r="G33" s="49">
        <v>134863.19</v>
      </c>
      <c r="H33" s="52">
        <v>3654</v>
      </c>
      <c r="I33" s="53">
        <v>0</v>
      </c>
      <c r="J33" s="54">
        <v>75923.88</v>
      </c>
      <c r="K33" s="50">
        <v>62593.31</v>
      </c>
      <c r="L33" s="61">
        <v>304210.78999999998</v>
      </c>
      <c r="M33" s="63">
        <f t="shared" si="2"/>
        <v>366804.1</v>
      </c>
      <c r="N33" s="104"/>
      <c r="O33" s="40">
        <v>14698.32</v>
      </c>
      <c r="P33" s="40">
        <v>8962.67</v>
      </c>
      <c r="Q33" s="40">
        <v>11524.65</v>
      </c>
      <c r="R33" s="40">
        <v>17097.240000000002</v>
      </c>
      <c r="S33" s="40">
        <v>0</v>
      </c>
      <c r="T33" s="40">
        <v>8419</v>
      </c>
      <c r="U33" s="40">
        <v>0</v>
      </c>
      <c r="V33" s="40">
        <v>9222</v>
      </c>
      <c r="W33" s="40">
        <v>6000</v>
      </c>
      <c r="X33" s="55"/>
      <c r="Y33" s="219">
        <f t="shared" si="1"/>
        <v>75923.88</v>
      </c>
      <c r="AA33" s="42"/>
      <c r="AC33" s="42"/>
    </row>
    <row r="34" spans="1:29" s="43" customFormat="1">
      <c r="A34" s="207"/>
      <c r="B34" s="207" t="s">
        <v>402</v>
      </c>
      <c r="C34" s="146" t="s">
        <v>241</v>
      </c>
      <c r="D34" s="155" t="s">
        <v>242</v>
      </c>
      <c r="E34" s="78">
        <v>44608</v>
      </c>
      <c r="F34" s="78">
        <v>44651</v>
      </c>
      <c r="G34" s="49"/>
      <c r="H34" s="52"/>
      <c r="I34" s="53"/>
      <c r="J34" s="54"/>
      <c r="K34" s="50"/>
      <c r="L34" s="61"/>
      <c r="M34" s="63"/>
      <c r="N34" s="104"/>
      <c r="O34" s="40"/>
      <c r="P34" s="40"/>
      <c r="Q34" s="40"/>
      <c r="R34" s="40"/>
      <c r="S34" s="40"/>
      <c r="T34" s="40"/>
      <c r="U34" s="40"/>
      <c r="V34" s="40"/>
      <c r="W34" s="40"/>
      <c r="X34" s="55"/>
      <c r="Y34" s="219"/>
      <c r="AA34" s="42"/>
      <c r="AC34" s="42"/>
    </row>
    <row r="35" spans="1:29" s="43" customFormat="1">
      <c r="A35" s="206" t="s">
        <v>4</v>
      </c>
      <c r="B35" s="207" t="s">
        <v>4</v>
      </c>
      <c r="C35" s="146" t="s">
        <v>89</v>
      </c>
      <c r="D35" s="146" t="s">
        <v>144</v>
      </c>
      <c r="E35" s="78">
        <v>44608</v>
      </c>
      <c r="F35" s="78">
        <v>44637</v>
      </c>
      <c r="G35" s="49">
        <v>151640.39000000001</v>
      </c>
      <c r="H35" s="52">
        <v>0</v>
      </c>
      <c r="I35" s="53">
        <v>120.61</v>
      </c>
      <c r="J35" s="54">
        <v>102561.77</v>
      </c>
      <c r="K35" s="50">
        <v>49199.23</v>
      </c>
      <c r="L35" s="61">
        <v>447279.56</v>
      </c>
      <c r="M35" s="63">
        <f t="shared" si="2"/>
        <v>496478.79</v>
      </c>
      <c r="N35" s="104"/>
      <c r="O35" s="40">
        <v>55269.68</v>
      </c>
      <c r="P35" s="40">
        <v>8617.7999999999993</v>
      </c>
      <c r="Q35" s="40">
        <v>20614.52</v>
      </c>
      <c r="R35" s="40">
        <v>0</v>
      </c>
      <c r="S35" s="40">
        <v>0</v>
      </c>
      <c r="T35" s="40">
        <v>0</v>
      </c>
      <c r="U35" s="40">
        <v>490</v>
      </c>
      <c r="V35" s="40">
        <v>17569.77</v>
      </c>
      <c r="W35" s="40">
        <v>0</v>
      </c>
      <c r="X35" s="55"/>
      <c r="Y35" s="219">
        <f t="shared" si="1"/>
        <v>102561.77</v>
      </c>
      <c r="AA35" s="42"/>
      <c r="AC35" s="42"/>
    </row>
    <row r="36" spans="1:29" s="96" customFormat="1">
      <c r="A36" s="204" t="s">
        <v>5</v>
      </c>
      <c r="B36" s="210" t="s">
        <v>5</v>
      </c>
      <c r="C36" s="145" t="s">
        <v>90</v>
      </c>
      <c r="D36" s="145" t="s">
        <v>145</v>
      </c>
      <c r="E36" s="78">
        <v>44608</v>
      </c>
      <c r="F36" s="88">
        <v>44638</v>
      </c>
      <c r="G36" s="49">
        <v>179380.81</v>
      </c>
      <c r="H36" s="98">
        <v>44527.47</v>
      </c>
      <c r="I36" s="99">
        <v>315.38</v>
      </c>
      <c r="J36" s="100">
        <v>115596.47</v>
      </c>
      <c r="K36" s="50">
        <v>108627.19</v>
      </c>
      <c r="L36" s="101">
        <v>204919.39</v>
      </c>
      <c r="M36" s="63">
        <f t="shared" si="2"/>
        <v>313546.58</v>
      </c>
      <c r="N36" s="92"/>
      <c r="O36" s="102">
        <v>31302.18</v>
      </c>
      <c r="P36" s="102">
        <v>9688.61</v>
      </c>
      <c r="Q36" s="102">
        <v>16609.490000000002</v>
      </c>
      <c r="R36" s="102">
        <v>17331.509999999998</v>
      </c>
      <c r="S36" s="102">
        <v>5446.07</v>
      </c>
      <c r="T36" s="102">
        <v>19469.060000000001</v>
      </c>
      <c r="U36" s="102">
        <v>520</v>
      </c>
      <c r="V36" s="102">
        <v>0</v>
      </c>
      <c r="W36" s="102">
        <v>15229.55</v>
      </c>
      <c r="X36" s="135"/>
      <c r="Y36" s="219">
        <f t="shared" si="1"/>
        <v>115596.46999999999</v>
      </c>
      <c r="AA36" s="95"/>
      <c r="AC36" s="95"/>
    </row>
    <row r="37" spans="1:29" s="43" customFormat="1">
      <c r="A37" s="206" t="s">
        <v>6</v>
      </c>
      <c r="B37" s="207" t="s">
        <v>6</v>
      </c>
      <c r="C37" s="103" t="s">
        <v>91</v>
      </c>
      <c r="D37" s="103" t="s">
        <v>146</v>
      </c>
      <c r="E37" s="78">
        <v>44608</v>
      </c>
      <c r="F37" s="78">
        <v>44642</v>
      </c>
      <c r="G37" s="49">
        <v>107448.55</v>
      </c>
      <c r="H37" s="52">
        <v>1543.68</v>
      </c>
      <c r="I37" s="53">
        <v>2285.0300000000002</v>
      </c>
      <c r="J37" s="54">
        <v>137565.45000000001</v>
      </c>
      <c r="K37" s="50">
        <v>-26288.19</v>
      </c>
      <c r="L37" s="61">
        <v>373824.34</v>
      </c>
      <c r="M37" s="63">
        <f t="shared" si="2"/>
        <v>347536.15</v>
      </c>
      <c r="N37" s="104"/>
      <c r="O37" s="40">
        <v>34023.519999999997</v>
      </c>
      <c r="P37" s="40">
        <v>0</v>
      </c>
      <c r="Q37" s="40">
        <v>8400</v>
      </c>
      <c r="R37" s="40">
        <v>58046.66</v>
      </c>
      <c r="S37" s="40">
        <v>1560</v>
      </c>
      <c r="T37" s="40">
        <v>7585.27</v>
      </c>
      <c r="U37" s="40">
        <v>27950</v>
      </c>
      <c r="V37" s="40">
        <v>0</v>
      </c>
      <c r="W37" s="40">
        <v>0</v>
      </c>
      <c r="X37" s="55"/>
      <c r="Y37" s="219">
        <f t="shared" si="1"/>
        <v>137565.45000000001</v>
      </c>
      <c r="AA37" s="42"/>
      <c r="AC37" s="42"/>
    </row>
    <row r="38" spans="1:29" s="115" customFormat="1">
      <c r="A38" s="206" t="s">
        <v>377</v>
      </c>
      <c r="B38" s="207" t="s">
        <v>422</v>
      </c>
      <c r="C38" s="103" t="s">
        <v>92</v>
      </c>
      <c r="D38" s="103" t="s">
        <v>147</v>
      </c>
      <c r="E38" s="78">
        <v>44609</v>
      </c>
      <c r="F38" s="78">
        <v>44617</v>
      </c>
      <c r="G38" s="49">
        <v>967292.06</v>
      </c>
      <c r="H38" s="52">
        <v>0</v>
      </c>
      <c r="I38" s="53">
        <v>0</v>
      </c>
      <c r="J38" s="54">
        <v>967292.06</v>
      </c>
      <c r="K38" s="50">
        <v>0</v>
      </c>
      <c r="L38" s="54">
        <v>0</v>
      </c>
      <c r="M38" s="63">
        <f t="shared" si="2"/>
        <v>0</v>
      </c>
      <c r="N38" s="104"/>
      <c r="O38" s="40">
        <v>226103.15</v>
      </c>
      <c r="P38" s="40">
        <v>0</v>
      </c>
      <c r="Q38" s="40">
        <v>0</v>
      </c>
      <c r="R38" s="40">
        <v>514612.06</v>
      </c>
      <c r="S38" s="40">
        <v>4754.1499999999996</v>
      </c>
      <c r="T38" s="40">
        <v>0</v>
      </c>
      <c r="U38" s="40">
        <v>214276.16</v>
      </c>
      <c r="V38" s="40">
        <v>0</v>
      </c>
      <c r="W38" s="40">
        <v>7546.54</v>
      </c>
      <c r="X38" s="55"/>
      <c r="Y38" s="219">
        <f t="shared" si="1"/>
        <v>967292.06</v>
      </c>
      <c r="AA38" s="116"/>
      <c r="AC38" s="116"/>
    </row>
    <row r="39" spans="1:29" s="115" customFormat="1">
      <c r="A39" s="207" t="s">
        <v>380</v>
      </c>
      <c r="B39" s="207" t="s">
        <v>422</v>
      </c>
      <c r="C39" s="103" t="s">
        <v>378</v>
      </c>
      <c r="D39" s="153" t="s">
        <v>379</v>
      </c>
      <c r="E39" s="174"/>
      <c r="F39" s="174"/>
      <c r="G39" s="49"/>
      <c r="H39" s="113"/>
      <c r="I39" s="117"/>
      <c r="J39" s="118"/>
      <c r="K39" s="50"/>
      <c r="L39" s="201"/>
      <c r="M39" s="63"/>
      <c r="N39" s="104"/>
      <c r="O39" s="40"/>
      <c r="P39" s="40"/>
      <c r="Q39" s="40"/>
      <c r="R39" s="40"/>
      <c r="S39" s="40"/>
      <c r="T39" s="40"/>
      <c r="U39" s="40"/>
      <c r="V39" s="40"/>
      <c r="W39" s="40"/>
      <c r="X39" s="55"/>
      <c r="Y39" s="219"/>
      <c r="AA39" s="116"/>
      <c r="AC39" s="116"/>
    </row>
    <row r="40" spans="1:29" s="43" customFormat="1">
      <c r="A40" s="211" t="s">
        <v>281</v>
      </c>
      <c r="B40" s="213" t="s">
        <v>403</v>
      </c>
      <c r="C40" s="44" t="s">
        <v>218</v>
      </c>
      <c r="D40" s="172" t="s">
        <v>219</v>
      </c>
      <c r="E40" s="78">
        <v>44609</v>
      </c>
      <c r="F40" s="78">
        <v>44642</v>
      </c>
      <c r="G40" s="49">
        <v>168236.43</v>
      </c>
      <c r="H40" s="113">
        <v>-30000</v>
      </c>
      <c r="I40" s="117">
        <v>51.06</v>
      </c>
      <c r="J40" s="118">
        <v>117895.71</v>
      </c>
      <c r="K40" s="50">
        <v>20391.78</v>
      </c>
      <c r="L40" s="119">
        <v>16706.509999999998</v>
      </c>
      <c r="M40" s="63">
        <f t="shared" si="2"/>
        <v>37098.289999999994</v>
      </c>
      <c r="N40" s="104"/>
      <c r="O40" s="40">
        <v>11098.28</v>
      </c>
      <c r="P40" s="40">
        <v>35661.75</v>
      </c>
      <c r="Q40" s="40">
        <v>526.67999999999995</v>
      </c>
      <c r="R40" s="40">
        <v>67036.710000000006</v>
      </c>
      <c r="S40" s="40">
        <v>0</v>
      </c>
      <c r="T40" s="40">
        <v>0</v>
      </c>
      <c r="U40" s="40">
        <v>3119.02</v>
      </c>
      <c r="V40" s="40">
        <v>0</v>
      </c>
      <c r="W40" s="40">
        <v>453.27</v>
      </c>
      <c r="X40" s="55"/>
      <c r="Y40" s="219">
        <f t="shared" si="1"/>
        <v>117895.71000000002</v>
      </c>
      <c r="AA40" s="42"/>
      <c r="AC40" s="42"/>
    </row>
    <row r="41" spans="1:29" s="43" customFormat="1">
      <c r="A41" s="212"/>
      <c r="B41" s="213" t="s">
        <v>403</v>
      </c>
      <c r="C41" s="44" t="s">
        <v>279</v>
      </c>
      <c r="D41" s="172" t="s">
        <v>280</v>
      </c>
      <c r="E41" s="78">
        <v>44609</v>
      </c>
      <c r="F41" s="78">
        <v>44642</v>
      </c>
      <c r="G41" s="49"/>
      <c r="H41" s="113"/>
      <c r="I41" s="117"/>
      <c r="J41" s="118"/>
      <c r="K41" s="50"/>
      <c r="L41" s="119"/>
      <c r="M41" s="63"/>
      <c r="N41" s="104"/>
      <c r="O41" s="40"/>
      <c r="P41" s="40"/>
      <c r="Q41" s="40"/>
      <c r="R41" s="40"/>
      <c r="S41" s="40"/>
      <c r="T41" s="40"/>
      <c r="U41" s="40"/>
      <c r="V41" s="40"/>
      <c r="W41" s="40"/>
      <c r="X41" s="55"/>
      <c r="Y41" s="219"/>
      <c r="AA41" s="42"/>
      <c r="AC41" s="42"/>
    </row>
    <row r="42" spans="1:29" s="43" customFormat="1">
      <c r="A42" s="211" t="s">
        <v>40</v>
      </c>
      <c r="B42" s="213" t="s">
        <v>425</v>
      </c>
      <c r="C42" s="44" t="s">
        <v>236</v>
      </c>
      <c r="D42" s="172" t="s">
        <v>237</v>
      </c>
      <c r="E42" s="78">
        <v>44609</v>
      </c>
      <c r="F42" s="78">
        <v>44648</v>
      </c>
      <c r="G42" s="49">
        <v>121513.31</v>
      </c>
      <c r="H42" s="52">
        <v>0</v>
      </c>
      <c r="I42" s="53">
        <v>40.24</v>
      </c>
      <c r="J42" s="54">
        <v>83537.52</v>
      </c>
      <c r="K42" s="50">
        <v>38016.03</v>
      </c>
      <c r="L42" s="61">
        <v>75523.59</v>
      </c>
      <c r="M42" s="63">
        <f t="shared" si="2"/>
        <v>113539.62</v>
      </c>
      <c r="N42" s="104"/>
      <c r="O42" s="40">
        <v>25457.7</v>
      </c>
      <c r="P42" s="40">
        <v>24385.67</v>
      </c>
      <c r="Q42" s="40">
        <v>14994.86</v>
      </c>
      <c r="R42" s="40">
        <v>0</v>
      </c>
      <c r="S42" s="40">
        <v>4099.29</v>
      </c>
      <c r="T42" s="40">
        <v>0</v>
      </c>
      <c r="U42" s="40">
        <v>0</v>
      </c>
      <c r="V42" s="40">
        <v>14600</v>
      </c>
      <c r="W42" s="40">
        <v>0</v>
      </c>
      <c r="X42" s="55"/>
      <c r="Y42" s="219">
        <f t="shared" si="1"/>
        <v>83537.51999999999</v>
      </c>
      <c r="AA42" s="42"/>
      <c r="AC42" s="42"/>
    </row>
    <row r="43" spans="1:29" s="43" customFormat="1">
      <c r="A43" s="211" t="s">
        <v>383</v>
      </c>
      <c r="B43" s="213" t="s">
        <v>404</v>
      </c>
      <c r="C43" s="44" t="s">
        <v>311</v>
      </c>
      <c r="D43" s="172" t="s">
        <v>312</v>
      </c>
      <c r="E43" s="78">
        <v>44609</v>
      </c>
      <c r="F43" s="78">
        <v>44649</v>
      </c>
      <c r="G43" s="49">
        <v>169006.45</v>
      </c>
      <c r="H43" s="52">
        <v>0</v>
      </c>
      <c r="I43" s="53">
        <v>19.600000000000001</v>
      </c>
      <c r="J43" s="54">
        <v>96970.81</v>
      </c>
      <c r="K43" s="50">
        <v>72055.240000000005</v>
      </c>
      <c r="L43" s="61">
        <v>359768.03</v>
      </c>
      <c r="M43" s="63">
        <f t="shared" si="2"/>
        <v>431823.27</v>
      </c>
      <c r="N43" s="104"/>
      <c r="O43" s="40">
        <v>43719.82</v>
      </c>
      <c r="P43" s="40">
        <v>3012.01</v>
      </c>
      <c r="Q43" s="40">
        <v>17814.88</v>
      </c>
      <c r="R43" s="40">
        <v>5695.5</v>
      </c>
      <c r="S43" s="40">
        <v>0</v>
      </c>
      <c r="T43" s="40">
        <v>0</v>
      </c>
      <c r="U43" s="40">
        <v>5458</v>
      </c>
      <c r="V43" s="40">
        <v>17500</v>
      </c>
      <c r="W43" s="40">
        <v>3770.6</v>
      </c>
      <c r="X43" s="55"/>
      <c r="Y43" s="219">
        <f t="shared" si="1"/>
        <v>96970.810000000012</v>
      </c>
      <c r="AA43" s="42"/>
      <c r="AC43" s="42"/>
    </row>
    <row r="44" spans="1:29" s="43" customFormat="1">
      <c r="A44" s="213"/>
      <c r="B44" s="213" t="s">
        <v>404</v>
      </c>
      <c r="C44" s="44" t="s">
        <v>381</v>
      </c>
      <c r="D44" s="172" t="s">
        <v>382</v>
      </c>
      <c r="E44" s="174"/>
      <c r="F44" s="78"/>
      <c r="G44" s="49"/>
      <c r="H44" s="52"/>
      <c r="I44" s="53"/>
      <c r="J44" s="54"/>
      <c r="K44" s="50"/>
      <c r="L44" s="61"/>
      <c r="M44" s="63"/>
      <c r="N44" s="104"/>
      <c r="O44" s="40"/>
      <c r="P44" s="40"/>
      <c r="Q44" s="40"/>
      <c r="R44" s="40"/>
      <c r="S44" s="40"/>
      <c r="T44" s="40"/>
      <c r="U44" s="40"/>
      <c r="V44" s="40"/>
      <c r="W44" s="40"/>
      <c r="X44" s="55"/>
      <c r="Y44" s="219"/>
      <c r="AA44" s="42"/>
      <c r="AC44" s="42"/>
    </row>
    <row r="45" spans="1:29" s="43" customFormat="1" ht="30">
      <c r="A45" s="214" t="s">
        <v>51</v>
      </c>
      <c r="B45" s="215" t="s">
        <v>405</v>
      </c>
      <c r="C45" s="147" t="s">
        <v>93</v>
      </c>
      <c r="D45" s="147" t="s">
        <v>148</v>
      </c>
      <c r="E45" s="78">
        <v>44609</v>
      </c>
      <c r="F45" s="78">
        <v>44648</v>
      </c>
      <c r="G45" s="49">
        <v>745060.73</v>
      </c>
      <c r="H45" s="52">
        <v>0</v>
      </c>
      <c r="I45" s="53">
        <v>3989.46</v>
      </c>
      <c r="J45" s="54">
        <v>471700.24</v>
      </c>
      <c r="K45" s="50">
        <v>277349.95</v>
      </c>
      <c r="L45" s="61">
        <v>1187346.22</v>
      </c>
      <c r="M45" s="63">
        <f t="shared" si="2"/>
        <v>1464696.17</v>
      </c>
      <c r="N45" s="104"/>
      <c r="O45" s="40">
        <v>62580.5</v>
      </c>
      <c r="P45" s="40">
        <v>0</v>
      </c>
      <c r="Q45" s="40">
        <v>0</v>
      </c>
      <c r="R45" s="40">
        <v>406397.05</v>
      </c>
      <c r="S45" s="40">
        <v>0</v>
      </c>
      <c r="T45" s="40">
        <v>0</v>
      </c>
      <c r="U45" s="40">
        <v>2722.69</v>
      </c>
      <c r="V45" s="40">
        <v>0</v>
      </c>
      <c r="W45" s="40">
        <v>0</v>
      </c>
      <c r="X45" s="55"/>
      <c r="Y45" s="219">
        <f t="shared" si="1"/>
        <v>471700.24</v>
      </c>
      <c r="AA45" s="42"/>
      <c r="AC45" s="42"/>
    </row>
    <row r="46" spans="1:29" s="43" customFormat="1">
      <c r="A46" s="211" t="s">
        <v>42</v>
      </c>
      <c r="B46" s="213" t="s">
        <v>426</v>
      </c>
      <c r="C46" s="44" t="s">
        <v>94</v>
      </c>
      <c r="D46" s="44" t="s">
        <v>149</v>
      </c>
      <c r="E46" s="78">
        <v>44609</v>
      </c>
      <c r="F46" s="78">
        <v>44638</v>
      </c>
      <c r="G46" s="49">
        <v>92762.51</v>
      </c>
      <c r="H46" s="120">
        <v>0</v>
      </c>
      <c r="I46" s="53">
        <v>10.71</v>
      </c>
      <c r="J46" s="54">
        <v>85894.61</v>
      </c>
      <c r="K46" s="50">
        <v>6878.61</v>
      </c>
      <c r="L46" s="61">
        <v>68432.67</v>
      </c>
      <c r="M46" s="63">
        <f t="shared" si="2"/>
        <v>75311.28</v>
      </c>
      <c r="N46" s="104"/>
      <c r="O46" s="40">
        <v>31220.65</v>
      </c>
      <c r="P46" s="40">
        <v>4523.67</v>
      </c>
      <c r="Q46" s="40">
        <v>16934.95</v>
      </c>
      <c r="R46" s="40">
        <v>32627.34</v>
      </c>
      <c r="S46" s="40">
        <v>0</v>
      </c>
      <c r="T46" s="40">
        <v>0</v>
      </c>
      <c r="U46" s="40">
        <v>588</v>
      </c>
      <c r="V46" s="40">
        <v>0</v>
      </c>
      <c r="W46" s="40">
        <v>0</v>
      </c>
      <c r="X46" s="55"/>
      <c r="Y46" s="219">
        <f t="shared" ref="Y46:Y108" si="3">SUM(O46:X46)</f>
        <v>85894.61</v>
      </c>
      <c r="AA46" s="42"/>
      <c r="AC46" s="42"/>
    </row>
    <row r="47" spans="1:29" s="43" customFormat="1">
      <c r="A47" s="206" t="s">
        <v>7</v>
      </c>
      <c r="B47" s="207" t="s">
        <v>7</v>
      </c>
      <c r="C47" s="146" t="s">
        <v>185</v>
      </c>
      <c r="D47" t="s">
        <v>186</v>
      </c>
      <c r="E47" s="78">
        <v>44608</v>
      </c>
      <c r="F47" s="78">
        <v>44648</v>
      </c>
      <c r="G47" s="49">
        <v>130207.88</v>
      </c>
      <c r="H47" s="52">
        <v>0</v>
      </c>
      <c r="I47" s="53">
        <v>1289.5</v>
      </c>
      <c r="J47" s="54">
        <v>34488.21</v>
      </c>
      <c r="K47" s="50">
        <v>97009.17</v>
      </c>
      <c r="L47" s="61">
        <v>234670.55</v>
      </c>
      <c r="M47" s="63">
        <f t="shared" si="2"/>
        <v>331679.71999999997</v>
      </c>
      <c r="N47" s="104"/>
      <c r="O47" s="40">
        <v>0</v>
      </c>
      <c r="P47" s="40">
        <v>3798</v>
      </c>
      <c r="Q47" s="40">
        <v>15275</v>
      </c>
      <c r="R47" s="40">
        <v>0</v>
      </c>
      <c r="S47" s="40">
        <v>1543.21</v>
      </c>
      <c r="T47" s="40">
        <v>0</v>
      </c>
      <c r="U47" s="40">
        <v>0</v>
      </c>
      <c r="V47" s="40">
        <v>7872</v>
      </c>
      <c r="W47" s="40">
        <v>6000</v>
      </c>
      <c r="X47" s="55"/>
      <c r="Y47" s="219">
        <f t="shared" si="3"/>
        <v>34488.21</v>
      </c>
      <c r="AA47" s="42"/>
      <c r="AC47" s="42"/>
    </row>
    <row r="48" spans="1:29" s="43" customFormat="1">
      <c r="A48" s="206" t="s">
        <v>251</v>
      </c>
      <c r="B48" s="207" t="s">
        <v>406</v>
      </c>
      <c r="C48" s="146" t="s">
        <v>95</v>
      </c>
      <c r="D48" s="146" t="s">
        <v>150</v>
      </c>
      <c r="E48" s="78">
        <v>44608</v>
      </c>
      <c r="F48" s="78">
        <v>44609</v>
      </c>
      <c r="G48" s="49">
        <v>133557.5</v>
      </c>
      <c r="H48" s="52">
        <v>0</v>
      </c>
      <c r="I48" s="53">
        <v>906.9</v>
      </c>
      <c r="J48" s="54">
        <v>48715.99</v>
      </c>
      <c r="K48" s="50">
        <v>85748.41</v>
      </c>
      <c r="L48" s="61">
        <v>171593.06</v>
      </c>
      <c r="M48" s="63">
        <f t="shared" si="2"/>
        <v>257341.47</v>
      </c>
      <c r="N48" s="104"/>
      <c r="O48" s="40">
        <v>1339.98</v>
      </c>
      <c r="P48" s="40">
        <v>0</v>
      </c>
      <c r="Q48" s="40">
        <v>0</v>
      </c>
      <c r="R48" s="40">
        <v>30639.9</v>
      </c>
      <c r="S48" s="40">
        <v>0</v>
      </c>
      <c r="T48" s="40">
        <v>8758.07</v>
      </c>
      <c r="U48" s="40">
        <v>253.04</v>
      </c>
      <c r="V48" s="40">
        <v>7725</v>
      </c>
      <c r="W48" s="40">
        <v>0</v>
      </c>
      <c r="X48" s="55"/>
      <c r="Y48" s="219">
        <f t="shared" si="3"/>
        <v>48715.99</v>
      </c>
      <c r="AA48" s="42"/>
      <c r="AC48" s="42"/>
    </row>
    <row r="49" spans="1:29" s="43" customFormat="1">
      <c r="A49" s="207"/>
      <c r="B49" s="207" t="s">
        <v>406</v>
      </c>
      <c r="C49" s="146" t="s">
        <v>225</v>
      </c>
      <c r="D49" s="155" t="s">
        <v>226</v>
      </c>
      <c r="E49" s="78">
        <v>44608</v>
      </c>
      <c r="F49" s="78"/>
      <c r="G49" s="49"/>
      <c r="H49" s="52"/>
      <c r="I49" s="53"/>
      <c r="J49" s="54"/>
      <c r="K49" s="50"/>
      <c r="L49" s="61"/>
      <c r="M49" s="63"/>
      <c r="N49" s="104"/>
      <c r="O49" s="40"/>
      <c r="P49" s="40"/>
      <c r="Q49" s="40"/>
      <c r="R49" s="40"/>
      <c r="S49" s="40"/>
      <c r="T49" s="40"/>
      <c r="U49" s="40"/>
      <c r="V49" s="40"/>
      <c r="W49" s="40"/>
      <c r="X49" s="55"/>
      <c r="Y49" s="219"/>
      <c r="AA49" s="42"/>
      <c r="AC49" s="42"/>
    </row>
    <row r="50" spans="1:29" s="43" customFormat="1">
      <c r="A50" s="206" t="s">
        <v>8</v>
      </c>
      <c r="B50" s="207" t="s">
        <v>8</v>
      </c>
      <c r="C50" s="146" t="s">
        <v>96</v>
      </c>
      <c r="D50" s="146" t="s">
        <v>151</v>
      </c>
      <c r="E50" s="78">
        <v>44608</v>
      </c>
      <c r="F50" s="78">
        <v>44638</v>
      </c>
      <c r="G50" s="49">
        <v>166151.9</v>
      </c>
      <c r="H50" s="52">
        <v>8148.83</v>
      </c>
      <c r="I50" s="53">
        <v>16.82</v>
      </c>
      <c r="J50" s="54">
        <v>129827.51</v>
      </c>
      <c r="K50" s="50">
        <v>44490.04</v>
      </c>
      <c r="L50" s="61">
        <v>0</v>
      </c>
      <c r="M50" s="63">
        <f t="shared" si="2"/>
        <v>44490.04</v>
      </c>
      <c r="N50" s="104"/>
      <c r="O50" s="40">
        <v>26723.78</v>
      </c>
      <c r="P50" s="40">
        <v>9809.7800000000007</v>
      </c>
      <c r="Q50" s="40">
        <v>52768.72</v>
      </c>
      <c r="R50" s="40">
        <v>16543.599999999999</v>
      </c>
      <c r="S50" s="40">
        <v>455.13</v>
      </c>
      <c r="T50" s="40">
        <v>6725.63</v>
      </c>
      <c r="U50" s="40">
        <v>932.88</v>
      </c>
      <c r="V50" s="40">
        <v>15567.99</v>
      </c>
      <c r="W50" s="40">
        <v>300</v>
      </c>
      <c r="X50" s="55"/>
      <c r="Y50" s="219">
        <f t="shared" si="3"/>
        <v>129827.51000000002</v>
      </c>
      <c r="AA50" s="42"/>
      <c r="AC50" s="42"/>
    </row>
    <row r="51" spans="1:29" s="43" customFormat="1">
      <c r="A51" s="206" t="s">
        <v>308</v>
      </c>
      <c r="B51" s="207" t="s">
        <v>407</v>
      </c>
      <c r="C51" s="146" t="s">
        <v>189</v>
      </c>
      <c r="D51" t="s">
        <v>190</v>
      </c>
      <c r="E51" s="78"/>
      <c r="F51" s="78"/>
      <c r="G51" s="49">
        <v>176244.27</v>
      </c>
      <c r="H51" s="52">
        <v>0</v>
      </c>
      <c r="I51" s="53">
        <v>445.21</v>
      </c>
      <c r="J51" s="54">
        <v>48640.54</v>
      </c>
      <c r="K51" s="50">
        <v>128048.94</v>
      </c>
      <c r="L51" s="61">
        <v>229596.16</v>
      </c>
      <c r="M51" s="63">
        <f t="shared" si="2"/>
        <v>357645.1</v>
      </c>
      <c r="N51" s="104"/>
      <c r="O51" s="40">
        <v>45688.76</v>
      </c>
      <c r="P51" s="40">
        <v>1989</v>
      </c>
      <c r="Q51" s="40">
        <v>0</v>
      </c>
      <c r="R51" s="40">
        <v>0</v>
      </c>
      <c r="S51" s="40">
        <v>488.5</v>
      </c>
      <c r="T51" s="40">
        <v>0</v>
      </c>
      <c r="U51" s="40">
        <v>0</v>
      </c>
      <c r="V51" s="40">
        <v>0</v>
      </c>
      <c r="W51" s="40">
        <v>474.28</v>
      </c>
      <c r="X51" s="55"/>
      <c r="Y51" s="219">
        <f t="shared" si="3"/>
        <v>48640.54</v>
      </c>
      <c r="AA51" s="42"/>
      <c r="AC51" s="42"/>
    </row>
    <row r="52" spans="1:29" s="43" customFormat="1">
      <c r="A52" s="206" t="s">
        <v>309</v>
      </c>
      <c r="B52" s="207" t="s">
        <v>407</v>
      </c>
      <c r="C52" s="146" t="s">
        <v>292</v>
      </c>
      <c r="D52" s="167" t="s">
        <v>293</v>
      </c>
      <c r="E52" s="78">
        <v>44571</v>
      </c>
      <c r="F52" s="78">
        <v>44580</v>
      </c>
      <c r="G52" s="49"/>
      <c r="H52" s="52"/>
      <c r="I52" s="53"/>
      <c r="J52" s="54"/>
      <c r="K52" s="50"/>
      <c r="L52" s="61"/>
      <c r="M52" s="63"/>
      <c r="N52" s="104"/>
      <c r="O52" s="40"/>
      <c r="P52" s="40"/>
      <c r="Q52" s="40"/>
      <c r="R52" s="40"/>
      <c r="S52" s="40"/>
      <c r="T52" s="40"/>
      <c r="U52" s="40"/>
      <c r="V52" s="40"/>
      <c r="W52" s="40"/>
      <c r="X52" s="55"/>
      <c r="Y52" s="219"/>
      <c r="AA52" s="42"/>
      <c r="AC52" s="42"/>
    </row>
    <row r="53" spans="1:29" s="43" customFormat="1">
      <c r="A53" s="206" t="s">
        <v>9</v>
      </c>
      <c r="B53" s="207" t="s">
        <v>9</v>
      </c>
      <c r="C53" s="146" t="s">
        <v>97</v>
      </c>
      <c r="D53" s="146" t="s">
        <v>152</v>
      </c>
      <c r="E53" s="78">
        <v>44609</v>
      </c>
      <c r="F53" s="78">
        <v>44622</v>
      </c>
      <c r="G53" s="49">
        <v>114677.22</v>
      </c>
      <c r="H53" s="52">
        <v>0</v>
      </c>
      <c r="I53" s="53">
        <v>286.48</v>
      </c>
      <c r="J53" s="54">
        <v>52403.48</v>
      </c>
      <c r="K53" s="50">
        <v>62560.22</v>
      </c>
      <c r="L53" s="61">
        <v>373177.96</v>
      </c>
      <c r="M53" s="63">
        <f t="shared" si="2"/>
        <v>435738.18000000005</v>
      </c>
      <c r="N53" s="104"/>
      <c r="O53" s="40">
        <v>10103.9</v>
      </c>
      <c r="P53" s="40">
        <v>0</v>
      </c>
      <c r="Q53" s="40">
        <v>10100.6</v>
      </c>
      <c r="R53" s="40">
        <v>24165</v>
      </c>
      <c r="S53" s="40">
        <v>0</v>
      </c>
      <c r="T53" s="40">
        <v>0</v>
      </c>
      <c r="U53" s="40">
        <v>2283.6799999999998</v>
      </c>
      <c r="V53" s="40">
        <v>4977.5</v>
      </c>
      <c r="W53" s="40">
        <v>772.8</v>
      </c>
      <c r="X53" s="55"/>
      <c r="Y53" s="219">
        <f t="shared" si="3"/>
        <v>52403.48</v>
      </c>
      <c r="AA53" s="42"/>
      <c r="AC53" s="42"/>
    </row>
    <row r="54" spans="1:29" s="43" customFormat="1">
      <c r="A54" s="206" t="s">
        <v>351</v>
      </c>
      <c r="B54" s="207" t="s">
        <v>408</v>
      </c>
      <c r="C54" s="146" t="s">
        <v>98</v>
      </c>
      <c r="D54" s="146" t="s">
        <v>153</v>
      </c>
      <c r="E54" s="78">
        <v>44609</v>
      </c>
      <c r="F54" s="78">
        <v>44616</v>
      </c>
      <c r="G54" s="49">
        <v>125270.82</v>
      </c>
      <c r="H54" s="52">
        <v>0</v>
      </c>
      <c r="I54" s="53">
        <v>138.07</v>
      </c>
      <c r="J54" s="54">
        <v>94202.4</v>
      </c>
      <c r="K54" s="50">
        <v>31206.49</v>
      </c>
      <c r="L54" s="61">
        <v>29553.63</v>
      </c>
      <c r="M54" s="63">
        <f t="shared" si="2"/>
        <v>60760.12</v>
      </c>
      <c r="N54" s="104"/>
      <c r="O54" s="40">
        <v>13087.91</v>
      </c>
      <c r="P54" s="40">
        <v>0</v>
      </c>
      <c r="Q54" s="40">
        <v>13788.05</v>
      </c>
      <c r="R54" s="40">
        <v>56832.35</v>
      </c>
      <c r="S54" s="40">
        <v>0</v>
      </c>
      <c r="T54" s="40">
        <v>0</v>
      </c>
      <c r="U54" s="40">
        <v>2994.09</v>
      </c>
      <c r="V54" s="40">
        <v>7500</v>
      </c>
      <c r="W54" s="40">
        <v>0</v>
      </c>
      <c r="X54" s="55"/>
      <c r="Y54" s="219">
        <f t="shared" si="3"/>
        <v>94202.4</v>
      </c>
      <c r="AA54" s="42"/>
      <c r="AC54" s="42"/>
    </row>
    <row r="55" spans="1:29" s="43" customFormat="1">
      <c r="A55" s="206"/>
      <c r="B55" s="207" t="s">
        <v>408</v>
      </c>
      <c r="C55" s="146" t="s">
        <v>320</v>
      </c>
      <c r="D55" s="155" t="s">
        <v>321</v>
      </c>
      <c r="E55" s="174"/>
      <c r="F55" s="174"/>
      <c r="G55" s="49"/>
      <c r="H55" s="52"/>
      <c r="I55" s="53"/>
      <c r="J55" s="54"/>
      <c r="K55" s="50"/>
      <c r="L55" s="61"/>
      <c r="M55" s="63"/>
      <c r="N55" s="104"/>
      <c r="O55" s="40"/>
      <c r="P55" s="40"/>
      <c r="Q55" s="40"/>
      <c r="R55" s="40"/>
      <c r="S55" s="40"/>
      <c r="T55" s="40"/>
      <c r="U55" s="40"/>
      <c r="V55" s="40"/>
      <c r="W55" s="40"/>
      <c r="X55" s="55"/>
      <c r="Y55" s="219"/>
      <c r="AA55" s="42"/>
      <c r="AC55" s="42"/>
    </row>
    <row r="56" spans="1:29" s="96" customFormat="1">
      <c r="A56" s="204" t="s">
        <v>10</v>
      </c>
      <c r="B56" s="210" t="s">
        <v>10</v>
      </c>
      <c r="C56" s="145" t="s">
        <v>99</v>
      </c>
      <c r="D56" s="154" t="s">
        <v>238</v>
      </c>
      <c r="E56" s="78">
        <v>44609</v>
      </c>
      <c r="F56" s="88">
        <v>44638</v>
      </c>
      <c r="G56" s="49">
        <v>172497.74</v>
      </c>
      <c r="H56" s="98">
        <v>0</v>
      </c>
      <c r="I56" s="99">
        <v>1876.55</v>
      </c>
      <c r="J56" s="100">
        <v>200563.95</v>
      </c>
      <c r="K56" s="50">
        <v>-26189.66</v>
      </c>
      <c r="L56" s="101">
        <v>867010.93</v>
      </c>
      <c r="M56" s="63">
        <f t="shared" si="2"/>
        <v>840821.27</v>
      </c>
      <c r="N56" s="104"/>
      <c r="O56" s="102">
        <v>36042.239999999998</v>
      </c>
      <c r="P56" s="102">
        <v>8407.35</v>
      </c>
      <c r="Q56" s="102">
        <v>54104</v>
      </c>
      <c r="R56" s="102">
        <v>78823.289999999994</v>
      </c>
      <c r="S56" s="102">
        <v>885.06</v>
      </c>
      <c r="T56" s="102">
        <v>0</v>
      </c>
      <c r="U56" s="102">
        <v>3893.91</v>
      </c>
      <c r="V56" s="102">
        <v>10600</v>
      </c>
      <c r="W56" s="102">
        <v>7808.1</v>
      </c>
      <c r="X56" s="135"/>
      <c r="Y56" s="219">
        <f t="shared" si="3"/>
        <v>200563.95</v>
      </c>
      <c r="AA56" s="95"/>
      <c r="AC56" s="95"/>
    </row>
    <row r="57" spans="1:29" s="43" customFormat="1">
      <c r="A57" s="206" t="s">
        <v>298</v>
      </c>
      <c r="B57" s="207" t="s">
        <v>409</v>
      </c>
      <c r="C57" s="146" t="s">
        <v>333</v>
      </c>
      <c r="D57" s="155" t="s">
        <v>334</v>
      </c>
      <c r="E57" s="78">
        <v>44609</v>
      </c>
      <c r="F57" s="78">
        <v>44622</v>
      </c>
      <c r="G57" s="49">
        <v>104542.08</v>
      </c>
      <c r="H57" s="52">
        <v>0</v>
      </c>
      <c r="I57" s="53">
        <v>42.53</v>
      </c>
      <c r="J57" s="54">
        <v>40283.870000000003</v>
      </c>
      <c r="K57" s="50">
        <v>64300.74</v>
      </c>
      <c r="L57" s="61">
        <v>299955.18</v>
      </c>
      <c r="M57" s="63">
        <f t="shared" si="2"/>
        <v>364255.92</v>
      </c>
      <c r="N57" s="104"/>
      <c r="O57" s="40">
        <v>5800.87</v>
      </c>
      <c r="P57" s="40">
        <v>7500</v>
      </c>
      <c r="Q57" s="40">
        <v>0</v>
      </c>
      <c r="R57" s="40">
        <v>2999</v>
      </c>
      <c r="S57" s="40">
        <v>0</v>
      </c>
      <c r="T57" s="40">
        <v>12658</v>
      </c>
      <c r="U57" s="40">
        <v>2593</v>
      </c>
      <c r="V57" s="40">
        <v>8733</v>
      </c>
      <c r="W57" s="40">
        <v>0</v>
      </c>
      <c r="X57" s="55"/>
      <c r="Y57" s="219">
        <f t="shared" si="3"/>
        <v>40283.869999999995</v>
      </c>
      <c r="AA57" s="42"/>
      <c r="AC57" s="42"/>
    </row>
    <row r="58" spans="1:29" s="43" customFormat="1">
      <c r="A58" s="206" t="s">
        <v>11</v>
      </c>
      <c r="B58" s="207" t="s">
        <v>11</v>
      </c>
      <c r="C58" s="146" t="s">
        <v>100</v>
      </c>
      <c r="D58" s="146" t="s">
        <v>154</v>
      </c>
      <c r="E58" s="78">
        <v>44609</v>
      </c>
      <c r="F58" s="78">
        <v>44649</v>
      </c>
      <c r="G58" s="49">
        <v>119273.44</v>
      </c>
      <c r="H58" s="52">
        <v>39820.410000000003</v>
      </c>
      <c r="I58" s="53">
        <v>3200</v>
      </c>
      <c r="J58" s="54">
        <v>130439.38</v>
      </c>
      <c r="K58" s="50">
        <v>31854.47</v>
      </c>
      <c r="L58" s="61">
        <v>245554.97</v>
      </c>
      <c r="M58" s="63">
        <f t="shared" si="2"/>
        <v>277409.44</v>
      </c>
      <c r="N58" s="104"/>
      <c r="O58" s="40">
        <v>85752.37</v>
      </c>
      <c r="P58" s="40">
        <v>0</v>
      </c>
      <c r="Q58" s="40">
        <v>12757.57</v>
      </c>
      <c r="R58" s="40">
        <v>1795.56</v>
      </c>
      <c r="S58" s="40">
        <v>1218.8800000000001</v>
      </c>
      <c r="T58" s="40">
        <v>20000</v>
      </c>
      <c r="U58" s="40">
        <v>5879</v>
      </c>
      <c r="V58" s="40">
        <v>3036</v>
      </c>
      <c r="W58" s="40">
        <v>0</v>
      </c>
      <c r="X58" s="55"/>
      <c r="Y58" s="219">
        <f t="shared" si="3"/>
        <v>130439.38</v>
      </c>
      <c r="AA58" s="42"/>
      <c r="AC58" s="42"/>
    </row>
    <row r="59" spans="1:29" s="43" customFormat="1">
      <c r="A59" s="206" t="s">
        <v>252</v>
      </c>
      <c r="B59" s="207" t="s">
        <v>427</v>
      </c>
      <c r="C59" s="146" t="s">
        <v>220</v>
      </c>
      <c r="D59" s="155" t="s">
        <v>207</v>
      </c>
      <c r="E59" s="78">
        <v>44609</v>
      </c>
      <c r="F59" s="78">
        <v>44642</v>
      </c>
      <c r="G59" s="49">
        <v>115417.09</v>
      </c>
      <c r="H59" s="52">
        <v>5247</v>
      </c>
      <c r="I59" s="53">
        <v>1031.0899999999999</v>
      </c>
      <c r="J59" s="54">
        <v>58087.58</v>
      </c>
      <c r="K59" s="50">
        <v>63607.6</v>
      </c>
      <c r="L59" s="61">
        <v>502372.66</v>
      </c>
      <c r="M59" s="63">
        <f t="shared" si="2"/>
        <v>565980.26</v>
      </c>
      <c r="N59" s="104"/>
      <c r="O59" s="40">
        <v>0</v>
      </c>
      <c r="P59" s="40">
        <v>0</v>
      </c>
      <c r="Q59" s="40">
        <v>11494.85</v>
      </c>
      <c r="R59" s="40">
        <v>33168.42</v>
      </c>
      <c r="S59" s="40">
        <v>3659.91</v>
      </c>
      <c r="T59" s="40">
        <v>0</v>
      </c>
      <c r="U59" s="40">
        <v>690</v>
      </c>
      <c r="V59" s="40">
        <v>6055.05</v>
      </c>
      <c r="W59" s="40">
        <v>3019.35</v>
      </c>
      <c r="X59" s="55"/>
      <c r="Y59" s="219">
        <f t="shared" si="3"/>
        <v>58087.579999999994</v>
      </c>
      <c r="AA59" s="42"/>
      <c r="AC59" s="42"/>
    </row>
    <row r="60" spans="1:29" s="43" customFormat="1">
      <c r="A60" s="207"/>
      <c r="B60" s="207" t="s">
        <v>427</v>
      </c>
      <c r="C60" s="146" t="s">
        <v>221</v>
      </c>
      <c r="D60" s="155" t="s">
        <v>222</v>
      </c>
      <c r="E60" s="170">
        <v>44609</v>
      </c>
      <c r="F60" s="174"/>
      <c r="G60" s="49"/>
      <c r="H60" s="52"/>
      <c r="I60" s="53"/>
      <c r="J60" s="54"/>
      <c r="K60" s="50"/>
      <c r="L60" s="61"/>
      <c r="M60" s="63"/>
      <c r="N60" s="104"/>
      <c r="O60" s="40"/>
      <c r="P60" s="40"/>
      <c r="Q60" s="40"/>
      <c r="R60" s="40"/>
      <c r="S60" s="40"/>
      <c r="T60" s="40"/>
      <c r="U60" s="40"/>
      <c r="V60" s="40"/>
      <c r="W60" s="40"/>
      <c r="X60" s="55"/>
      <c r="Y60" s="219"/>
      <c r="AA60" s="42"/>
      <c r="AC60" s="42"/>
    </row>
    <row r="61" spans="1:29" s="43" customFormat="1">
      <c r="A61" s="206" t="s">
        <v>58</v>
      </c>
      <c r="B61" s="207" t="s">
        <v>58</v>
      </c>
      <c r="C61" s="146" t="s">
        <v>101</v>
      </c>
      <c r="D61" s="146" t="s">
        <v>155</v>
      </c>
      <c r="E61" s="78">
        <v>44609</v>
      </c>
      <c r="F61" s="78">
        <v>44641</v>
      </c>
      <c r="G61" s="49">
        <v>115987.93</v>
      </c>
      <c r="H61" s="52">
        <v>0</v>
      </c>
      <c r="I61" s="53">
        <v>128.91999999999999</v>
      </c>
      <c r="J61" s="54">
        <v>34588.15</v>
      </c>
      <c r="K61" s="50">
        <v>81528.7</v>
      </c>
      <c r="L61" s="61">
        <v>484604.17</v>
      </c>
      <c r="M61" s="63">
        <f t="shared" si="2"/>
        <v>566132.87</v>
      </c>
      <c r="N61" s="104"/>
      <c r="O61" s="40">
        <v>4297.21</v>
      </c>
      <c r="P61" s="40">
        <v>0</v>
      </c>
      <c r="Q61" s="40">
        <v>7311.9</v>
      </c>
      <c r="R61" s="40">
        <v>20943.830000000002</v>
      </c>
      <c r="S61" s="40">
        <v>0</v>
      </c>
      <c r="T61" s="40">
        <v>0</v>
      </c>
      <c r="U61" s="40">
        <v>2035.21</v>
      </c>
      <c r="V61" s="40">
        <v>0</v>
      </c>
      <c r="W61" s="40">
        <v>0</v>
      </c>
      <c r="X61" s="55"/>
      <c r="Y61" s="219">
        <f t="shared" si="3"/>
        <v>34588.15</v>
      </c>
      <c r="AA61" s="42"/>
      <c r="AC61" s="42"/>
    </row>
    <row r="62" spans="1:29" s="43" customFormat="1">
      <c r="A62" s="206" t="s">
        <v>12</v>
      </c>
      <c r="B62" s="207" t="s">
        <v>12</v>
      </c>
      <c r="C62" s="103" t="s">
        <v>102</v>
      </c>
      <c r="D62" s="103" t="s">
        <v>156</v>
      </c>
      <c r="E62" s="78">
        <v>44609</v>
      </c>
      <c r="F62" s="78">
        <v>44638</v>
      </c>
      <c r="G62" s="49">
        <v>109707.89</v>
      </c>
      <c r="H62" s="52">
        <v>409.59</v>
      </c>
      <c r="I62" s="53">
        <v>0</v>
      </c>
      <c r="J62" s="54">
        <v>41662.17</v>
      </c>
      <c r="K62" s="50">
        <v>68455.31</v>
      </c>
      <c r="L62" s="61">
        <v>-268897.21000000002</v>
      </c>
      <c r="M62" s="63">
        <f t="shared" si="2"/>
        <v>-200441.90000000002</v>
      </c>
      <c r="N62" s="104"/>
      <c r="O62" s="40">
        <v>12349.53</v>
      </c>
      <c r="P62" s="40">
        <v>2245</v>
      </c>
      <c r="Q62" s="40">
        <v>562.6</v>
      </c>
      <c r="R62" s="40">
        <v>7377.22</v>
      </c>
      <c r="S62" s="40">
        <v>6564.42</v>
      </c>
      <c r="T62" s="40">
        <v>0</v>
      </c>
      <c r="U62" s="40">
        <v>1309.3900000000001</v>
      </c>
      <c r="V62" s="40">
        <v>7500</v>
      </c>
      <c r="W62" s="40">
        <v>3754.11</v>
      </c>
      <c r="X62" s="55"/>
      <c r="Y62" s="219">
        <f t="shared" si="3"/>
        <v>41662.270000000004</v>
      </c>
      <c r="AA62" s="42"/>
      <c r="AC62" s="42"/>
    </row>
    <row r="63" spans="1:29" s="43" customFormat="1">
      <c r="A63" s="206" t="s">
        <v>13</v>
      </c>
      <c r="B63" s="207" t="s">
        <v>13</v>
      </c>
      <c r="C63" s="103" t="s">
        <v>103</v>
      </c>
      <c r="D63" s="103" t="s">
        <v>157</v>
      </c>
      <c r="E63" s="78">
        <v>44609</v>
      </c>
      <c r="F63" s="78">
        <v>44617</v>
      </c>
      <c r="G63" s="49">
        <v>146436.22</v>
      </c>
      <c r="H63" s="52">
        <v>611.33000000000004</v>
      </c>
      <c r="I63" s="53">
        <v>277.91000000000003</v>
      </c>
      <c r="J63" s="54">
        <v>65515.13</v>
      </c>
      <c r="K63" s="50">
        <v>81810.33</v>
      </c>
      <c r="L63" s="61">
        <v>493693.15</v>
      </c>
      <c r="M63" s="63">
        <f t="shared" si="2"/>
        <v>575503.48</v>
      </c>
      <c r="N63" s="104"/>
      <c r="O63" s="40">
        <v>31318.18</v>
      </c>
      <c r="P63" s="40">
        <v>4062.81</v>
      </c>
      <c r="Q63" s="40">
        <v>0</v>
      </c>
      <c r="R63" s="40">
        <v>21524.38</v>
      </c>
      <c r="S63" s="40">
        <v>1080</v>
      </c>
      <c r="T63" s="40">
        <v>1900</v>
      </c>
      <c r="U63" s="40">
        <v>0</v>
      </c>
      <c r="V63" s="40">
        <v>0</v>
      </c>
      <c r="W63" s="40">
        <v>5629.76</v>
      </c>
      <c r="X63" s="55"/>
      <c r="Y63" s="219">
        <f t="shared" si="3"/>
        <v>65515.13</v>
      </c>
      <c r="AA63" s="42"/>
      <c r="AC63" s="42"/>
    </row>
    <row r="64" spans="1:29" s="43" customFormat="1">
      <c r="A64" s="206" t="s">
        <v>352</v>
      </c>
      <c r="B64" s="207" t="s">
        <v>352</v>
      </c>
      <c r="C64" s="103" t="s">
        <v>223</v>
      </c>
      <c r="D64" s="153" t="s">
        <v>224</v>
      </c>
      <c r="E64" s="78">
        <v>44609</v>
      </c>
      <c r="F64" s="78">
        <v>44620</v>
      </c>
      <c r="G64" s="49">
        <v>106984.26</v>
      </c>
      <c r="H64" s="52"/>
      <c r="I64" s="53">
        <v>803.63</v>
      </c>
      <c r="J64" s="54">
        <v>35446.21</v>
      </c>
      <c r="K64" s="50">
        <v>72341.679999999993</v>
      </c>
      <c r="L64" s="61">
        <v>311049.51</v>
      </c>
      <c r="M64" s="63">
        <f t="shared" si="2"/>
        <v>383391.19</v>
      </c>
      <c r="N64" s="104"/>
      <c r="O64" s="40">
        <v>19776.54</v>
      </c>
      <c r="P64" s="40">
        <v>0</v>
      </c>
      <c r="Q64" s="40">
        <v>0</v>
      </c>
      <c r="R64" s="40">
        <v>15669.67</v>
      </c>
      <c r="S64" s="40">
        <v>0</v>
      </c>
      <c r="T64" s="40">
        <v>0</v>
      </c>
      <c r="U64" s="40">
        <v>0</v>
      </c>
      <c r="V64" s="40">
        <v>0</v>
      </c>
      <c r="W64" s="40">
        <v>0</v>
      </c>
      <c r="X64" s="55"/>
      <c r="Y64" s="219">
        <f t="shared" si="3"/>
        <v>35446.21</v>
      </c>
      <c r="AA64" s="42"/>
      <c r="AC64" s="42"/>
    </row>
    <row r="65" spans="1:29" s="43" customFormat="1" ht="15.75">
      <c r="A65" s="206" t="s">
        <v>366</v>
      </c>
      <c r="B65" s="207" t="s">
        <v>410</v>
      </c>
      <c r="C65" s="103" t="s">
        <v>362</v>
      </c>
      <c r="D65" s="153" t="s">
        <v>363</v>
      </c>
      <c r="E65" s="78">
        <v>44609</v>
      </c>
      <c r="F65" s="78">
        <v>44637</v>
      </c>
      <c r="G65" s="49">
        <v>141935.07999999999</v>
      </c>
      <c r="H65" s="52">
        <v>0</v>
      </c>
      <c r="I65" s="53">
        <v>34.840000000000003</v>
      </c>
      <c r="J65" s="54">
        <v>54908.18</v>
      </c>
      <c r="K65" s="50">
        <v>87061.74</v>
      </c>
      <c r="L65" s="61">
        <v>383119.42</v>
      </c>
      <c r="M65" s="63">
        <f t="shared" si="2"/>
        <v>470181.16</v>
      </c>
      <c r="N65" s="104"/>
      <c r="O65" s="40">
        <v>2281.09</v>
      </c>
      <c r="P65" s="40">
        <v>18128.5</v>
      </c>
      <c r="Q65" s="40">
        <v>13711.86</v>
      </c>
      <c r="R65" s="40">
        <v>8343</v>
      </c>
      <c r="S65" s="40">
        <v>0</v>
      </c>
      <c r="T65" s="40">
        <v>0</v>
      </c>
      <c r="U65" s="40">
        <v>1871.92</v>
      </c>
      <c r="V65" s="40">
        <v>9499</v>
      </c>
      <c r="W65" s="40">
        <v>1072.81</v>
      </c>
      <c r="X65" s="55"/>
      <c r="Y65" s="219">
        <f t="shared" si="3"/>
        <v>54908.179999999993</v>
      </c>
      <c r="AA65" s="42"/>
      <c r="AC65" s="42"/>
    </row>
    <row r="66" spans="1:29" s="43" customFormat="1">
      <c r="A66" s="207"/>
      <c r="B66" s="207" t="s">
        <v>410</v>
      </c>
      <c r="C66" s="103" t="s">
        <v>364</v>
      </c>
      <c r="D66" s="153" t="s">
        <v>365</v>
      </c>
      <c r="E66" s="197"/>
      <c r="F66" s="197"/>
      <c r="G66" s="49"/>
      <c r="H66" s="52"/>
      <c r="I66" s="53"/>
      <c r="J66" s="54"/>
      <c r="K66" s="50"/>
      <c r="L66" s="61"/>
      <c r="M66" s="63"/>
      <c r="N66" s="104"/>
      <c r="O66" s="40"/>
      <c r="P66" s="40"/>
      <c r="Q66" s="40"/>
      <c r="R66" s="40"/>
      <c r="S66" s="40"/>
      <c r="T66" s="40"/>
      <c r="U66" s="40"/>
      <c r="V66" s="40"/>
      <c r="W66" s="40"/>
      <c r="X66" s="55"/>
      <c r="Y66" s="219"/>
      <c r="AA66" s="42"/>
      <c r="AC66" s="42"/>
    </row>
    <row r="67" spans="1:29" s="96" customFormat="1">
      <c r="A67" s="204" t="s">
        <v>14</v>
      </c>
      <c r="B67" s="210" t="s">
        <v>14</v>
      </c>
      <c r="C67" s="97" t="s">
        <v>322</v>
      </c>
      <c r="D67" s="178" t="s">
        <v>323</v>
      </c>
      <c r="E67" s="78">
        <v>44609</v>
      </c>
      <c r="F67" s="88">
        <v>44651</v>
      </c>
      <c r="G67" s="49">
        <v>106334.89</v>
      </c>
      <c r="H67" s="98">
        <v>4322.72</v>
      </c>
      <c r="I67" s="99">
        <v>16.88</v>
      </c>
      <c r="J67" s="100">
        <v>100129.58</v>
      </c>
      <c r="K67" s="50">
        <v>10544.91</v>
      </c>
      <c r="L67" s="101">
        <v>0</v>
      </c>
      <c r="M67" s="63">
        <f t="shared" si="2"/>
        <v>10544.91</v>
      </c>
      <c r="N67" s="92"/>
      <c r="O67" s="102">
        <v>1791</v>
      </c>
      <c r="P67" s="102">
        <v>4623.75</v>
      </c>
      <c r="Q67" s="102">
        <v>0</v>
      </c>
      <c r="R67" s="102">
        <v>78575.78</v>
      </c>
      <c r="S67" s="102">
        <v>1783.83</v>
      </c>
      <c r="T67" s="102">
        <v>6484.08</v>
      </c>
      <c r="U67" s="102">
        <v>280</v>
      </c>
      <c r="V67" s="102">
        <v>3072.5</v>
      </c>
      <c r="W67" s="102">
        <v>3518.64</v>
      </c>
      <c r="X67" s="135"/>
      <c r="Y67" s="219">
        <f t="shared" si="3"/>
        <v>100129.58</v>
      </c>
      <c r="AA67" s="95"/>
      <c r="AC67" s="95"/>
    </row>
    <row r="68" spans="1:29" s="43" customFormat="1">
      <c r="A68" s="206" t="s">
        <v>15</v>
      </c>
      <c r="B68" s="207" t="s">
        <v>15</v>
      </c>
      <c r="C68" s="103" t="s">
        <v>229</v>
      </c>
      <c r="D68" s="153" t="s">
        <v>230</v>
      </c>
      <c r="E68" s="78">
        <v>44609</v>
      </c>
      <c r="F68" s="78">
        <v>44610</v>
      </c>
      <c r="G68" s="49">
        <v>113120.78</v>
      </c>
      <c r="H68" s="52">
        <v>0</v>
      </c>
      <c r="I68" s="192">
        <v>0</v>
      </c>
      <c r="J68" s="54">
        <v>18369.580000000002</v>
      </c>
      <c r="K68" s="50">
        <v>94751.2</v>
      </c>
      <c r="L68" s="61">
        <v>310676.55</v>
      </c>
      <c r="M68" s="63">
        <f t="shared" si="2"/>
        <v>405427.75</v>
      </c>
      <c r="N68" s="104"/>
      <c r="O68" s="40">
        <v>400</v>
      </c>
      <c r="P68" s="40">
        <v>12700</v>
      </c>
      <c r="Q68" s="40">
        <v>0</v>
      </c>
      <c r="R68" s="40">
        <v>2373.86</v>
      </c>
      <c r="S68" s="40">
        <v>550</v>
      </c>
      <c r="T68" s="40">
        <v>0</v>
      </c>
      <c r="U68" s="40">
        <v>608.4</v>
      </c>
      <c r="V68" s="40">
        <v>100</v>
      </c>
      <c r="W68" s="40">
        <v>1637.32</v>
      </c>
      <c r="X68" s="55"/>
      <c r="Y68" s="219">
        <f t="shared" si="3"/>
        <v>18369.580000000002</v>
      </c>
      <c r="AA68" s="42"/>
      <c r="AC68" s="42"/>
    </row>
    <row r="69" spans="1:29" s="43" customFormat="1">
      <c r="A69" s="206" t="s">
        <v>59</v>
      </c>
      <c r="B69" s="207" t="s">
        <v>59</v>
      </c>
      <c r="C69" s="103" t="s">
        <v>300</v>
      </c>
      <c r="D69" s="153" t="s">
        <v>301</v>
      </c>
      <c r="E69" s="78">
        <v>44609</v>
      </c>
      <c r="F69" s="78">
        <v>44651</v>
      </c>
      <c r="G69" s="49">
        <v>132902.76</v>
      </c>
      <c r="H69" s="52">
        <v>5144.58</v>
      </c>
      <c r="I69" s="53">
        <v>670.06</v>
      </c>
      <c r="J69" s="54">
        <v>37210.71</v>
      </c>
      <c r="K69" s="50">
        <v>101506.69</v>
      </c>
      <c r="L69" s="61">
        <v>550235.74</v>
      </c>
      <c r="M69" s="63">
        <f t="shared" si="2"/>
        <v>651742.42999999993</v>
      </c>
      <c r="N69" s="104"/>
      <c r="O69" s="40">
        <v>22238</v>
      </c>
      <c r="P69" s="40">
        <v>0</v>
      </c>
      <c r="Q69" s="40">
        <v>0</v>
      </c>
      <c r="R69" s="40">
        <v>12948</v>
      </c>
      <c r="S69" s="40">
        <v>0</v>
      </c>
      <c r="T69" s="40">
        <v>0</v>
      </c>
      <c r="U69" s="40">
        <v>1761.91</v>
      </c>
      <c r="V69" s="40">
        <v>0</v>
      </c>
      <c r="W69" s="40">
        <v>262.8</v>
      </c>
      <c r="X69" s="55"/>
      <c r="Y69" s="219">
        <f t="shared" si="3"/>
        <v>37210.710000000006</v>
      </c>
      <c r="Z69" s="121"/>
      <c r="AA69" s="42"/>
      <c r="AC69" s="42"/>
    </row>
    <row r="70" spans="1:29" s="43" customFormat="1">
      <c r="A70" s="206" t="s">
        <v>16</v>
      </c>
      <c r="B70" s="207" t="s">
        <v>16</v>
      </c>
      <c r="C70" s="103" t="s">
        <v>227</v>
      </c>
      <c r="D70" s="153" t="s">
        <v>228</v>
      </c>
      <c r="E70" s="78">
        <v>44609</v>
      </c>
      <c r="F70" s="78">
        <v>44629</v>
      </c>
      <c r="G70" s="49">
        <v>128024.68</v>
      </c>
      <c r="H70" s="52">
        <v>170343.38</v>
      </c>
      <c r="I70" s="53">
        <v>474.46</v>
      </c>
      <c r="J70" s="54">
        <v>47457.440000000002</v>
      </c>
      <c r="K70" s="50">
        <v>251385.08</v>
      </c>
      <c r="L70" s="61">
        <v>162757.44</v>
      </c>
      <c r="M70" s="63">
        <f t="shared" si="2"/>
        <v>414142.52</v>
      </c>
      <c r="N70" s="104"/>
      <c r="O70" s="40">
        <v>23885.3</v>
      </c>
      <c r="P70" s="40">
        <v>0</v>
      </c>
      <c r="Q70" s="40">
        <v>0</v>
      </c>
      <c r="R70" s="40">
        <v>13577.14</v>
      </c>
      <c r="S70" s="40">
        <v>0</v>
      </c>
      <c r="T70" s="40">
        <v>0</v>
      </c>
      <c r="U70" s="40">
        <v>0</v>
      </c>
      <c r="V70" s="40">
        <v>9995</v>
      </c>
      <c r="W70" s="40">
        <v>0</v>
      </c>
      <c r="X70" s="55"/>
      <c r="Y70" s="219">
        <f t="shared" si="3"/>
        <v>47457.440000000002</v>
      </c>
      <c r="AA70" s="42"/>
      <c r="AC70" s="42"/>
    </row>
    <row r="71" spans="1:29" s="96" customFormat="1">
      <c r="A71" s="216" t="s">
        <v>342</v>
      </c>
      <c r="B71" s="252" t="s">
        <v>428</v>
      </c>
      <c r="C71" s="122" t="s">
        <v>104</v>
      </c>
      <c r="D71" s="122" t="s">
        <v>158</v>
      </c>
      <c r="E71" s="78">
        <v>44609</v>
      </c>
      <c r="F71" s="88">
        <v>44628</v>
      </c>
      <c r="G71" s="49">
        <v>29794.33</v>
      </c>
      <c r="H71" s="98">
        <v>0</v>
      </c>
      <c r="I71" s="99">
        <v>327.97</v>
      </c>
      <c r="J71" s="100">
        <v>19832.34</v>
      </c>
      <c r="K71" s="50">
        <v>10289.950000000001</v>
      </c>
      <c r="L71" s="101">
        <v>160053.4</v>
      </c>
      <c r="M71" s="63">
        <f t="shared" si="2"/>
        <v>170343.35</v>
      </c>
      <c r="N71" s="92"/>
      <c r="O71" s="102">
        <v>79.849999999999994</v>
      </c>
      <c r="P71" s="102">
        <v>4198.82</v>
      </c>
      <c r="Q71" s="102">
        <v>9651.74</v>
      </c>
      <c r="R71" s="102">
        <v>518.14</v>
      </c>
      <c r="S71" s="102">
        <v>2678.16</v>
      </c>
      <c r="T71" s="102">
        <v>129.24</v>
      </c>
      <c r="U71" s="102">
        <v>0</v>
      </c>
      <c r="V71" s="102">
        <v>2251.54</v>
      </c>
      <c r="W71" s="102">
        <v>324.85000000000002</v>
      </c>
      <c r="X71" s="135"/>
      <c r="Y71" s="219">
        <f t="shared" si="3"/>
        <v>19832.34</v>
      </c>
      <c r="AA71" s="95"/>
      <c r="AC71" s="95"/>
    </row>
    <row r="72" spans="1:29" s="43" customFormat="1">
      <c r="A72" s="206" t="s">
        <v>359</v>
      </c>
      <c r="B72" s="207" t="s">
        <v>411</v>
      </c>
      <c r="C72" s="103" t="s">
        <v>208</v>
      </c>
      <c r="D72" s="167" t="s">
        <v>209</v>
      </c>
      <c r="E72" s="78">
        <v>44614</v>
      </c>
      <c r="F72" s="78">
        <v>44630</v>
      </c>
      <c r="G72" s="42">
        <v>137973.07999999999</v>
      </c>
      <c r="H72" s="52">
        <v>0</v>
      </c>
      <c r="I72" s="192">
        <v>0</v>
      </c>
      <c r="J72" s="54">
        <v>137973.07999999999</v>
      </c>
      <c r="K72" s="50">
        <v>0</v>
      </c>
      <c r="L72" s="61">
        <v>0</v>
      </c>
      <c r="M72" s="63">
        <f t="shared" si="2"/>
        <v>0</v>
      </c>
      <c r="N72" s="104"/>
      <c r="O72" s="40">
        <v>106909.15</v>
      </c>
      <c r="P72" s="40">
        <v>1554.54</v>
      </c>
      <c r="Q72" s="40">
        <v>0</v>
      </c>
      <c r="R72" s="40">
        <v>6759</v>
      </c>
      <c r="S72" s="40">
        <v>22750.39</v>
      </c>
      <c r="T72" s="40">
        <v>0</v>
      </c>
      <c r="U72" s="40">
        <v>0</v>
      </c>
      <c r="V72" s="40">
        <v>0</v>
      </c>
      <c r="W72" s="40">
        <v>0</v>
      </c>
      <c r="X72" s="55"/>
      <c r="Y72" s="219">
        <f t="shared" si="3"/>
        <v>137973.07999999999</v>
      </c>
      <c r="AA72" s="42"/>
      <c r="AC72" s="42"/>
    </row>
    <row r="73" spans="1:29" s="43" customFormat="1">
      <c r="A73" s="206" t="s">
        <v>347</v>
      </c>
      <c r="B73" s="207" t="s">
        <v>429</v>
      </c>
      <c r="C73" s="103" t="s">
        <v>339</v>
      </c>
      <c r="D73" s="153" t="s">
        <v>338</v>
      </c>
      <c r="E73" s="78">
        <v>44614</v>
      </c>
      <c r="F73" s="194"/>
      <c r="G73" s="49">
        <v>143116.76</v>
      </c>
      <c r="H73" s="52">
        <v>0</v>
      </c>
      <c r="I73" s="192">
        <v>0</v>
      </c>
      <c r="J73" s="54">
        <v>59362.29</v>
      </c>
      <c r="K73" s="50">
        <v>83754.47</v>
      </c>
      <c r="L73" s="61">
        <v>124381.22</v>
      </c>
      <c r="M73" s="63">
        <f t="shared" si="2"/>
        <v>208135.69</v>
      </c>
      <c r="N73" s="104"/>
      <c r="O73" s="40">
        <v>1975.44</v>
      </c>
      <c r="P73" s="40">
        <v>0</v>
      </c>
      <c r="Q73" s="40">
        <v>0</v>
      </c>
      <c r="R73" s="40">
        <v>5843.25</v>
      </c>
      <c r="S73" s="40">
        <v>14780.35</v>
      </c>
      <c r="T73" s="40">
        <v>0</v>
      </c>
      <c r="U73" s="40">
        <v>0</v>
      </c>
      <c r="V73" s="40">
        <v>6175</v>
      </c>
      <c r="W73" s="40">
        <v>30588.25</v>
      </c>
      <c r="X73" s="55"/>
      <c r="Y73" s="219">
        <f t="shared" si="3"/>
        <v>59362.29</v>
      </c>
      <c r="AA73" s="42"/>
      <c r="AC73" s="42"/>
    </row>
    <row r="74" spans="1:29" s="43" customFormat="1">
      <c r="A74" s="217" t="s">
        <v>350</v>
      </c>
      <c r="B74" s="207" t="s">
        <v>429</v>
      </c>
      <c r="C74" s="103" t="s">
        <v>345</v>
      </c>
      <c r="D74" s="153" t="s">
        <v>346</v>
      </c>
      <c r="E74" s="194"/>
      <c r="F74" s="78">
        <v>44630</v>
      </c>
      <c r="G74" s="49"/>
      <c r="H74" s="52"/>
      <c r="I74" s="53"/>
      <c r="J74" s="54"/>
      <c r="K74" s="50"/>
      <c r="L74" s="61"/>
      <c r="M74" s="63"/>
      <c r="N74" s="104"/>
      <c r="O74" s="40"/>
      <c r="P74" s="40"/>
      <c r="Q74" s="40"/>
      <c r="R74" s="40"/>
      <c r="S74" s="40"/>
      <c r="T74" s="40"/>
      <c r="U74" s="40"/>
      <c r="V74" s="40"/>
      <c r="W74" s="40"/>
      <c r="X74" s="55"/>
      <c r="Y74" s="219"/>
      <c r="AA74" s="42"/>
      <c r="AC74" s="42"/>
    </row>
    <row r="75" spans="1:29" s="43" customFormat="1">
      <c r="A75" s="206" t="s">
        <v>392</v>
      </c>
      <c r="B75" s="207" t="s">
        <v>412</v>
      </c>
      <c r="C75" s="103" t="s">
        <v>105</v>
      </c>
      <c r="D75" s="103" t="s">
        <v>159</v>
      </c>
      <c r="E75" s="78">
        <v>44614</v>
      </c>
      <c r="F75" s="78">
        <v>44627</v>
      </c>
      <c r="G75" s="49">
        <v>156003.74</v>
      </c>
      <c r="H75" s="52">
        <v>0</v>
      </c>
      <c r="I75" s="53">
        <v>23.89</v>
      </c>
      <c r="J75" s="54">
        <v>116265.56</v>
      </c>
      <c r="K75" s="50">
        <v>39762.07</v>
      </c>
      <c r="L75" s="61">
        <v>0</v>
      </c>
      <c r="M75" s="63">
        <f t="shared" si="2"/>
        <v>39762.07</v>
      </c>
      <c r="N75" s="104"/>
      <c r="O75" s="40">
        <v>22613.119999999999</v>
      </c>
      <c r="P75" s="40">
        <v>8881</v>
      </c>
      <c r="Q75" s="40">
        <v>17595.29</v>
      </c>
      <c r="R75" s="123">
        <v>55984.59</v>
      </c>
      <c r="S75" s="40">
        <v>0</v>
      </c>
      <c r="T75" s="40">
        <v>0</v>
      </c>
      <c r="U75" s="40">
        <v>0</v>
      </c>
      <c r="V75" s="40">
        <v>9555</v>
      </c>
      <c r="W75" s="40">
        <v>1636.56</v>
      </c>
      <c r="X75" s="55"/>
      <c r="Y75" s="219">
        <f t="shared" si="3"/>
        <v>116265.56</v>
      </c>
      <c r="AA75" s="42"/>
      <c r="AC75" s="42"/>
    </row>
    <row r="76" spans="1:29" s="43" customFormat="1">
      <c r="A76" s="206" t="s">
        <v>335</v>
      </c>
      <c r="B76" s="207" t="s">
        <v>412</v>
      </c>
      <c r="C76" s="103" t="s">
        <v>336</v>
      </c>
      <c r="D76" s="153" t="s">
        <v>337</v>
      </c>
      <c r="E76" s="78"/>
      <c r="F76" s="78"/>
      <c r="G76" s="49"/>
      <c r="H76" s="52"/>
      <c r="I76" s="53"/>
      <c r="J76" s="54"/>
      <c r="K76" s="50"/>
      <c r="L76" s="61"/>
      <c r="M76" s="63"/>
      <c r="N76" s="104"/>
      <c r="O76" s="40"/>
      <c r="P76" s="40"/>
      <c r="Q76" s="40"/>
      <c r="R76" s="123"/>
      <c r="S76" s="40"/>
      <c r="T76" s="40"/>
      <c r="U76" s="40"/>
      <c r="V76" s="40"/>
      <c r="W76" s="40"/>
      <c r="X76" s="55"/>
      <c r="Y76" s="219"/>
      <c r="AA76" s="42"/>
      <c r="AC76" s="42"/>
    </row>
    <row r="77" spans="1:29" s="43" customFormat="1">
      <c r="A77" s="206" t="s">
        <v>353</v>
      </c>
      <c r="B77" s="207" t="s">
        <v>353</v>
      </c>
      <c r="C77" s="103" t="s">
        <v>211</v>
      </c>
      <c r="D77" s="103" t="s">
        <v>210</v>
      </c>
      <c r="E77" s="78">
        <v>44614</v>
      </c>
      <c r="F77" s="78">
        <v>44628</v>
      </c>
      <c r="G77" s="49">
        <v>166570.45000000001</v>
      </c>
      <c r="H77" s="52">
        <v>107451.13</v>
      </c>
      <c r="I77" s="53">
        <v>7.38</v>
      </c>
      <c r="J77" s="54">
        <v>82956.649999999994</v>
      </c>
      <c r="K77" s="50">
        <v>191072.31</v>
      </c>
      <c r="L77" s="61">
        <v>43637.88</v>
      </c>
      <c r="M77" s="63">
        <f t="shared" si="2"/>
        <v>234710.19</v>
      </c>
      <c r="N77" s="104"/>
      <c r="O77" s="40">
        <v>74686.89</v>
      </c>
      <c r="P77" s="40">
        <v>6262</v>
      </c>
      <c r="Q77" s="40">
        <v>0</v>
      </c>
      <c r="R77" s="40">
        <v>0</v>
      </c>
      <c r="S77" s="40">
        <v>0</v>
      </c>
      <c r="T77" s="40">
        <v>0</v>
      </c>
      <c r="U77" s="40">
        <v>1065</v>
      </c>
      <c r="V77" s="40">
        <v>0</v>
      </c>
      <c r="W77" s="40">
        <v>942.76</v>
      </c>
      <c r="X77" s="55"/>
      <c r="Y77" s="219">
        <f t="shared" si="3"/>
        <v>82956.649999999994</v>
      </c>
      <c r="AA77" s="42"/>
      <c r="AC77" s="42"/>
    </row>
    <row r="78" spans="1:29" s="43" customFormat="1">
      <c r="A78" s="206" t="s">
        <v>17</v>
      </c>
      <c r="B78" s="207" t="s">
        <v>17</v>
      </c>
      <c r="C78" s="103" t="s">
        <v>239</v>
      </c>
      <c r="D78" s="153" t="s">
        <v>240</v>
      </c>
      <c r="E78" s="78">
        <v>44614</v>
      </c>
      <c r="F78" s="78">
        <v>44616</v>
      </c>
      <c r="G78" s="49">
        <v>111743.8</v>
      </c>
      <c r="H78" s="52">
        <v>0</v>
      </c>
      <c r="I78" s="53">
        <v>558.33000000000004</v>
      </c>
      <c r="J78" s="54">
        <v>77978.98</v>
      </c>
      <c r="K78" s="50">
        <v>34323.15</v>
      </c>
      <c r="L78" s="61">
        <v>270228.78000000003</v>
      </c>
      <c r="M78" s="63">
        <f t="shared" si="2"/>
        <v>304551.93000000005</v>
      </c>
      <c r="N78" s="104"/>
      <c r="O78" s="40">
        <v>9230</v>
      </c>
      <c r="P78" s="40">
        <v>1125</v>
      </c>
      <c r="Q78" s="40">
        <v>0</v>
      </c>
      <c r="R78" s="40">
        <v>16912.400000000001</v>
      </c>
      <c r="S78" s="40">
        <v>2479.64</v>
      </c>
      <c r="T78" s="40">
        <v>0</v>
      </c>
      <c r="U78" s="40">
        <v>0</v>
      </c>
      <c r="V78" s="40">
        <v>7502</v>
      </c>
      <c r="W78" s="40">
        <v>40729.94</v>
      </c>
      <c r="X78" s="55"/>
      <c r="Y78" s="219">
        <f t="shared" si="3"/>
        <v>77978.98000000001</v>
      </c>
      <c r="AA78" s="42"/>
      <c r="AC78" s="42"/>
    </row>
    <row r="79" spans="1:29" s="43" customFormat="1">
      <c r="A79" s="206" t="s">
        <v>18</v>
      </c>
      <c r="B79" s="207" t="s">
        <v>18</v>
      </c>
      <c r="C79" s="103" t="s">
        <v>106</v>
      </c>
      <c r="D79" s="103" t="s">
        <v>160</v>
      </c>
      <c r="E79" s="78">
        <v>44614</v>
      </c>
      <c r="F79" s="78">
        <v>44644</v>
      </c>
      <c r="G79" s="49">
        <v>155903.07</v>
      </c>
      <c r="H79" s="52">
        <v>3098.61</v>
      </c>
      <c r="I79" s="53">
        <v>351.82</v>
      </c>
      <c r="J79" s="54">
        <v>201244.33</v>
      </c>
      <c r="K79" s="50">
        <v>-41890.83</v>
      </c>
      <c r="L79" s="61">
        <v>346058.02</v>
      </c>
      <c r="M79" s="63">
        <f t="shared" si="2"/>
        <v>304167.19</v>
      </c>
      <c r="N79" s="104"/>
      <c r="O79" s="40">
        <v>152089.60000000001</v>
      </c>
      <c r="P79" s="40">
        <v>7927.52</v>
      </c>
      <c r="Q79" s="40">
        <v>18603</v>
      </c>
      <c r="R79" s="40">
        <v>5771.5</v>
      </c>
      <c r="S79" s="40">
        <v>3720</v>
      </c>
      <c r="T79" s="40">
        <v>0</v>
      </c>
      <c r="U79" s="40">
        <v>0</v>
      </c>
      <c r="V79" s="40">
        <v>12293.71</v>
      </c>
      <c r="W79" s="40">
        <v>839</v>
      </c>
      <c r="X79" s="55"/>
      <c r="Y79" s="219">
        <f t="shared" si="3"/>
        <v>201244.33</v>
      </c>
      <c r="AA79" s="42"/>
      <c r="AC79" s="42"/>
    </row>
    <row r="80" spans="1:29" s="43" customFormat="1" ht="16.149999999999999" customHeight="1">
      <c r="A80" s="206" t="s">
        <v>375</v>
      </c>
      <c r="B80" s="207" t="s">
        <v>375</v>
      </c>
      <c r="C80" s="103" t="s">
        <v>288</v>
      </c>
      <c r="D80" s="153" t="s">
        <v>289</v>
      </c>
      <c r="E80" s="78">
        <v>44614</v>
      </c>
      <c r="F80" s="78">
        <v>44641</v>
      </c>
      <c r="G80" s="49">
        <v>135230.37</v>
      </c>
      <c r="H80" s="52">
        <v>0</v>
      </c>
      <c r="I80" s="53">
        <v>253.57</v>
      </c>
      <c r="J80" s="54">
        <v>10345.5</v>
      </c>
      <c r="K80" s="50">
        <v>125138.44</v>
      </c>
      <c r="L80" s="61">
        <v>327069.26</v>
      </c>
      <c r="M80" s="63">
        <f t="shared" si="2"/>
        <v>452207.7</v>
      </c>
      <c r="N80" s="104"/>
      <c r="O80" s="40">
        <v>938</v>
      </c>
      <c r="P80" s="40">
        <v>0</v>
      </c>
      <c r="Q80" s="40">
        <v>4000</v>
      </c>
      <c r="R80" s="40">
        <v>0</v>
      </c>
      <c r="S80" s="40">
        <v>0</v>
      </c>
      <c r="T80" s="40">
        <v>0</v>
      </c>
      <c r="U80" s="40">
        <v>0</v>
      </c>
      <c r="V80" s="40">
        <v>5407.5</v>
      </c>
      <c r="W80" s="40">
        <v>0</v>
      </c>
      <c r="X80" s="55"/>
      <c r="Y80" s="219">
        <f t="shared" si="3"/>
        <v>10345.5</v>
      </c>
      <c r="AA80" s="42"/>
      <c r="AC80" s="42"/>
    </row>
    <row r="81" spans="1:29" s="43" customFormat="1">
      <c r="A81" s="206" t="s">
        <v>19</v>
      </c>
      <c r="B81" s="207" t="s">
        <v>19</v>
      </c>
      <c r="C81" s="103" t="s">
        <v>107</v>
      </c>
      <c r="D81" s="103" t="s">
        <v>161</v>
      </c>
      <c r="E81" s="78">
        <v>44614</v>
      </c>
      <c r="F81" s="78">
        <v>44630</v>
      </c>
      <c r="G81" s="49">
        <v>108547.16</v>
      </c>
      <c r="H81" s="52">
        <v>123643.55</v>
      </c>
      <c r="I81" s="53">
        <v>1014.29</v>
      </c>
      <c r="J81" s="54">
        <v>244400.16</v>
      </c>
      <c r="K81" s="50">
        <v>-11195.16</v>
      </c>
      <c r="L81" s="61">
        <v>306883.21999999997</v>
      </c>
      <c r="M81" s="63">
        <f t="shared" si="2"/>
        <v>295688.06</v>
      </c>
      <c r="N81" s="104"/>
      <c r="O81" s="40">
        <v>184535.66</v>
      </c>
      <c r="P81" s="40">
        <v>2529</v>
      </c>
      <c r="Q81" s="40">
        <v>812.5</v>
      </c>
      <c r="R81" s="40">
        <v>51414.87</v>
      </c>
      <c r="S81" s="40">
        <v>178.16</v>
      </c>
      <c r="T81" s="40">
        <v>0</v>
      </c>
      <c r="U81" s="40">
        <v>658</v>
      </c>
      <c r="V81" s="40">
        <v>4271.97</v>
      </c>
      <c r="W81" s="40">
        <v>0</v>
      </c>
      <c r="X81" s="55"/>
      <c r="Y81" s="219">
        <f t="shared" si="3"/>
        <v>244400.16</v>
      </c>
      <c r="AA81" s="42"/>
      <c r="AC81" s="42"/>
    </row>
    <row r="82" spans="1:29" s="43" customFormat="1">
      <c r="A82" s="206" t="s">
        <v>278</v>
      </c>
      <c r="B82" s="207" t="s">
        <v>413</v>
      </c>
      <c r="C82" s="103" t="s">
        <v>212</v>
      </c>
      <c r="D82" s="103" t="s">
        <v>213</v>
      </c>
      <c r="E82" s="78">
        <v>44614</v>
      </c>
      <c r="F82" s="78">
        <v>44622</v>
      </c>
      <c r="G82" s="49">
        <v>366188.49</v>
      </c>
      <c r="H82" s="52">
        <v>0</v>
      </c>
      <c r="I82" s="53">
        <v>1885</v>
      </c>
      <c r="J82" s="54">
        <v>312367.23</v>
      </c>
      <c r="K82" s="50">
        <v>55636.26</v>
      </c>
      <c r="L82" s="61">
        <v>226390.02</v>
      </c>
      <c r="M82" s="63">
        <f t="shared" si="2"/>
        <v>282026.27999999997</v>
      </c>
      <c r="N82" s="104"/>
      <c r="O82" s="40">
        <v>25907.79</v>
      </c>
      <c r="P82" s="40">
        <v>1905</v>
      </c>
      <c r="Q82" s="40">
        <v>144419.49</v>
      </c>
      <c r="R82" s="40">
        <v>134201.12</v>
      </c>
      <c r="S82" s="40">
        <v>288</v>
      </c>
      <c r="T82" s="40">
        <v>331.5</v>
      </c>
      <c r="U82" s="40">
        <v>3357.05</v>
      </c>
      <c r="V82" s="40">
        <v>0</v>
      </c>
      <c r="W82" s="40">
        <v>1957.28</v>
      </c>
      <c r="X82" s="55"/>
      <c r="Y82" s="219">
        <f t="shared" si="3"/>
        <v>312367.23000000004</v>
      </c>
      <c r="AA82" s="42"/>
      <c r="AC82" s="42"/>
    </row>
    <row r="83" spans="1:29" s="43" customFormat="1">
      <c r="A83" s="206" t="s">
        <v>20</v>
      </c>
      <c r="B83" s="207" t="s">
        <v>20</v>
      </c>
      <c r="C83" s="103" t="s">
        <v>231</v>
      </c>
      <c r="D83" s="153" t="s">
        <v>232</v>
      </c>
      <c r="E83" s="78">
        <v>44614</v>
      </c>
      <c r="F83" s="78">
        <v>44634</v>
      </c>
      <c r="G83" s="49">
        <v>200099.67</v>
      </c>
      <c r="H83" s="52">
        <v>0</v>
      </c>
      <c r="I83" s="53">
        <v>1726.94</v>
      </c>
      <c r="J83" s="54">
        <v>167954.59</v>
      </c>
      <c r="K83" s="50">
        <v>33872.019999999997</v>
      </c>
      <c r="L83" s="61">
        <v>743005.88</v>
      </c>
      <c r="M83" s="63">
        <f t="shared" si="2"/>
        <v>776877.9</v>
      </c>
      <c r="N83" s="104"/>
      <c r="O83" s="40">
        <v>73340</v>
      </c>
      <c r="P83" s="40">
        <v>7750</v>
      </c>
      <c r="Q83" s="40">
        <v>22087.59</v>
      </c>
      <c r="R83" s="40">
        <v>30797.360000000001</v>
      </c>
      <c r="S83" s="40">
        <v>0</v>
      </c>
      <c r="T83" s="40">
        <v>0</v>
      </c>
      <c r="U83" s="40">
        <v>17398.599999999999</v>
      </c>
      <c r="V83" s="40">
        <v>0</v>
      </c>
      <c r="W83" s="40">
        <v>16581.04</v>
      </c>
      <c r="X83" s="55"/>
      <c r="Y83" s="219">
        <f t="shared" si="3"/>
        <v>167954.59000000003</v>
      </c>
      <c r="AA83" s="42"/>
      <c r="AC83" s="42"/>
    </row>
    <row r="84" spans="1:29" s="43" customFormat="1">
      <c r="A84" s="206" t="s">
        <v>284</v>
      </c>
      <c r="B84" s="207" t="s">
        <v>414</v>
      </c>
      <c r="C84" s="103" t="s">
        <v>286</v>
      </c>
      <c r="D84" s="153" t="s">
        <v>287</v>
      </c>
      <c r="E84" s="78">
        <v>44614</v>
      </c>
      <c r="F84" s="78">
        <v>44648</v>
      </c>
      <c r="G84" s="49">
        <v>121411.92</v>
      </c>
      <c r="H84" s="52">
        <v>0</v>
      </c>
      <c r="I84" s="53">
        <v>482</v>
      </c>
      <c r="J84" s="54">
        <v>80261.679999999993</v>
      </c>
      <c r="K84" s="50">
        <v>41632.239999999998</v>
      </c>
      <c r="L84" s="61">
        <v>151652.87</v>
      </c>
      <c r="M84" s="63">
        <f t="shared" si="2"/>
        <v>193285.11</v>
      </c>
      <c r="N84" s="104"/>
      <c r="O84" s="40">
        <v>17520</v>
      </c>
      <c r="P84" s="40">
        <v>7213</v>
      </c>
      <c r="Q84" s="40">
        <v>34018.04</v>
      </c>
      <c r="R84" s="40">
        <v>6254.49</v>
      </c>
      <c r="S84" s="40">
        <v>2845.85</v>
      </c>
      <c r="T84" s="40">
        <v>0</v>
      </c>
      <c r="U84" s="40">
        <v>0</v>
      </c>
      <c r="V84" s="40">
        <v>5959.5</v>
      </c>
      <c r="W84" s="40">
        <v>6450.8</v>
      </c>
      <c r="X84" s="55"/>
      <c r="Y84" s="219">
        <f t="shared" si="3"/>
        <v>80261.680000000008</v>
      </c>
      <c r="AA84" s="42"/>
      <c r="AC84" s="42"/>
    </row>
    <row r="85" spans="1:29" s="43" customFormat="1">
      <c r="A85" s="207"/>
      <c r="B85" s="207" t="s">
        <v>414</v>
      </c>
      <c r="C85" s="103" t="s">
        <v>282</v>
      </c>
      <c r="D85" s="153" t="s">
        <v>283</v>
      </c>
      <c r="E85" s="78">
        <v>44614</v>
      </c>
      <c r="F85" s="174"/>
      <c r="G85" s="49"/>
      <c r="H85" s="52"/>
      <c r="I85" s="53"/>
      <c r="J85" s="54"/>
      <c r="K85" s="50"/>
      <c r="L85" s="61"/>
      <c r="M85" s="63"/>
      <c r="N85" s="104"/>
      <c r="O85" s="40"/>
      <c r="P85" s="40"/>
      <c r="Q85" s="40"/>
      <c r="R85" s="40"/>
      <c r="S85" s="40"/>
      <c r="T85" s="40"/>
      <c r="U85" s="40"/>
      <c r="V85" s="40"/>
      <c r="W85" s="40"/>
      <c r="X85" s="55"/>
      <c r="Y85" s="219"/>
      <c r="AA85" s="42"/>
      <c r="AC85" s="42"/>
    </row>
    <row r="86" spans="1:29" s="43" customFormat="1">
      <c r="A86" s="206" t="s">
        <v>384</v>
      </c>
      <c r="B86" s="207" t="s">
        <v>384</v>
      </c>
      <c r="C86" s="103" t="s">
        <v>108</v>
      </c>
      <c r="D86" s="103" t="s">
        <v>162</v>
      </c>
      <c r="E86" s="78">
        <v>44614</v>
      </c>
      <c r="F86" s="78">
        <v>44648</v>
      </c>
      <c r="G86" s="49">
        <v>148574.98000000001</v>
      </c>
      <c r="H86" s="52">
        <v>0</v>
      </c>
      <c r="I86" s="53">
        <v>493.63</v>
      </c>
      <c r="J86" s="54">
        <v>59839.51</v>
      </c>
      <c r="K86" s="50">
        <v>89229.1</v>
      </c>
      <c r="L86" s="61">
        <v>143968.46</v>
      </c>
      <c r="M86" s="63">
        <f t="shared" ref="M86:M127" si="4">K86+L86</f>
        <v>233197.56</v>
      </c>
      <c r="N86" s="104"/>
      <c r="O86" s="40">
        <v>14180.62</v>
      </c>
      <c r="P86" s="40">
        <v>0</v>
      </c>
      <c r="Q86" s="40">
        <v>1183.92</v>
      </c>
      <c r="R86" s="40">
        <v>22205</v>
      </c>
      <c r="S86" s="40">
        <v>308.12</v>
      </c>
      <c r="T86" s="40">
        <v>5892.57</v>
      </c>
      <c r="U86" s="40">
        <v>2940.15</v>
      </c>
      <c r="V86" s="40">
        <v>10910.49</v>
      </c>
      <c r="W86" s="40">
        <v>2218.64</v>
      </c>
      <c r="X86" s="55"/>
      <c r="Y86" s="219">
        <f t="shared" si="3"/>
        <v>59839.51</v>
      </c>
      <c r="AA86" s="42"/>
      <c r="AC86" s="42"/>
    </row>
    <row r="87" spans="1:29" s="43" customFormat="1">
      <c r="A87" s="206" t="s">
        <v>374</v>
      </c>
      <c r="B87" s="207" t="s">
        <v>430</v>
      </c>
      <c r="C87" s="103" t="s">
        <v>372</v>
      </c>
      <c r="D87" s="153" t="s">
        <v>373</v>
      </c>
      <c r="E87" s="78">
        <v>44614</v>
      </c>
      <c r="F87" s="78">
        <v>44650</v>
      </c>
      <c r="G87" s="49">
        <v>113578.95</v>
      </c>
      <c r="H87" s="52">
        <v>0</v>
      </c>
      <c r="I87" s="53">
        <v>0</v>
      </c>
      <c r="J87" s="54">
        <v>54728.27</v>
      </c>
      <c r="K87" s="50">
        <v>58850.68</v>
      </c>
      <c r="L87" s="61">
        <v>-35962.230000000003</v>
      </c>
      <c r="M87" s="63">
        <f t="shared" si="4"/>
        <v>22888.449999999997</v>
      </c>
      <c r="N87" s="104"/>
      <c r="O87" s="40">
        <v>48177.32</v>
      </c>
      <c r="P87" s="40">
        <v>0</v>
      </c>
      <c r="Q87" s="40">
        <v>0</v>
      </c>
      <c r="R87" s="40">
        <v>0</v>
      </c>
      <c r="S87" s="40">
        <v>1593.45</v>
      </c>
      <c r="T87" s="40">
        <v>4957.5</v>
      </c>
      <c r="U87" s="40">
        <v>0</v>
      </c>
      <c r="V87" s="40">
        <v>0</v>
      </c>
      <c r="W87" s="40">
        <v>0</v>
      </c>
      <c r="X87" s="55"/>
      <c r="Y87" s="219">
        <f t="shared" si="3"/>
        <v>54728.27</v>
      </c>
      <c r="AA87" s="42"/>
      <c r="AC87" s="42"/>
    </row>
    <row r="88" spans="1:29" s="43" customFormat="1">
      <c r="A88" s="206" t="s">
        <v>21</v>
      </c>
      <c r="B88" s="207" t="s">
        <v>21</v>
      </c>
      <c r="C88" s="103" t="s">
        <v>109</v>
      </c>
      <c r="D88" s="103" t="s">
        <v>163</v>
      </c>
      <c r="E88" s="78">
        <v>44615</v>
      </c>
      <c r="F88" s="78">
        <v>44644</v>
      </c>
      <c r="G88" s="49">
        <v>152210.76999999999</v>
      </c>
      <c r="H88" s="52">
        <v>798</v>
      </c>
      <c r="I88" s="53">
        <v>68.209999999999994</v>
      </c>
      <c r="J88" s="54">
        <v>128659.54</v>
      </c>
      <c r="K88" s="50">
        <v>24417.439999999999</v>
      </c>
      <c r="L88" s="61">
        <v>221991.59</v>
      </c>
      <c r="M88" s="63">
        <f t="shared" si="4"/>
        <v>246409.03</v>
      </c>
      <c r="N88" s="104"/>
      <c r="O88" s="40">
        <v>24808.73</v>
      </c>
      <c r="P88" s="40">
        <v>6810.57</v>
      </c>
      <c r="Q88" s="40">
        <v>40819.4</v>
      </c>
      <c r="R88" s="40">
        <v>28732.33</v>
      </c>
      <c r="S88" s="40">
        <v>5961.46</v>
      </c>
      <c r="T88" s="40">
        <v>0</v>
      </c>
      <c r="U88" s="40">
        <v>2900</v>
      </c>
      <c r="V88" s="40">
        <v>13011.05</v>
      </c>
      <c r="W88" s="40">
        <v>5616</v>
      </c>
      <c r="X88" s="55"/>
      <c r="Y88" s="219">
        <f t="shared" si="3"/>
        <v>128659.54000000001</v>
      </c>
      <c r="AA88" s="42"/>
      <c r="AC88" s="42"/>
    </row>
    <row r="89" spans="1:29" s="43" customFormat="1">
      <c r="A89" s="206" t="s">
        <v>22</v>
      </c>
      <c r="B89" s="207" t="s">
        <v>22</v>
      </c>
      <c r="C89" s="103" t="s">
        <v>187</v>
      </c>
      <c r="D89" t="s">
        <v>188</v>
      </c>
      <c r="E89" s="78">
        <v>44615</v>
      </c>
      <c r="F89" s="78">
        <v>44645</v>
      </c>
      <c r="G89" s="49">
        <v>116434.23</v>
      </c>
      <c r="H89" s="52">
        <v>23310</v>
      </c>
      <c r="I89" s="53">
        <v>3036.2</v>
      </c>
      <c r="J89" s="54">
        <v>218566.71</v>
      </c>
      <c r="K89" s="50">
        <v>-75786.28</v>
      </c>
      <c r="L89" s="61">
        <v>229885.14</v>
      </c>
      <c r="M89" s="63">
        <f t="shared" si="4"/>
        <v>154098.86000000002</v>
      </c>
      <c r="N89" s="104"/>
      <c r="O89" s="40">
        <v>48023.65</v>
      </c>
      <c r="P89" s="40">
        <v>11990.61</v>
      </c>
      <c r="Q89" s="40">
        <v>34339.94</v>
      </c>
      <c r="R89" s="40">
        <v>76794.75</v>
      </c>
      <c r="S89" s="40">
        <v>2551.56</v>
      </c>
      <c r="T89" s="40">
        <v>12055</v>
      </c>
      <c r="U89" s="40">
        <v>18714</v>
      </c>
      <c r="V89" s="40">
        <v>9739</v>
      </c>
      <c r="W89" s="40">
        <v>4358.2</v>
      </c>
      <c r="X89" s="55"/>
      <c r="Y89" s="219">
        <f t="shared" si="3"/>
        <v>218566.71000000002</v>
      </c>
      <c r="AA89" s="42"/>
      <c r="AC89" s="42"/>
    </row>
    <row r="90" spans="1:29" s="43" customFormat="1">
      <c r="A90" s="206" t="s">
        <v>264</v>
      </c>
      <c r="B90" s="207" t="s">
        <v>415</v>
      </c>
      <c r="C90" s="103" t="s">
        <v>193</v>
      </c>
      <c r="D90" t="s">
        <v>194</v>
      </c>
      <c r="E90" s="78">
        <v>44615</v>
      </c>
      <c r="F90" s="174"/>
      <c r="G90" s="49">
        <v>1029034.58</v>
      </c>
      <c r="H90" s="52">
        <v>0</v>
      </c>
      <c r="I90" s="53">
        <v>0</v>
      </c>
      <c r="J90" s="54">
        <v>1029034.58</v>
      </c>
      <c r="K90" s="50">
        <v>0</v>
      </c>
      <c r="L90" s="61">
        <v>0</v>
      </c>
      <c r="M90" s="63">
        <f t="shared" si="4"/>
        <v>0</v>
      </c>
      <c r="N90" s="104"/>
      <c r="O90" s="40">
        <v>173317.5</v>
      </c>
      <c r="P90" s="40">
        <v>62796.26</v>
      </c>
      <c r="Q90" s="40">
        <v>65491.11</v>
      </c>
      <c r="R90" s="40">
        <v>549635.37</v>
      </c>
      <c r="S90" s="40">
        <v>0</v>
      </c>
      <c r="T90" s="40">
        <v>0</v>
      </c>
      <c r="U90" s="40">
        <v>0</v>
      </c>
      <c r="V90" s="40">
        <v>100275</v>
      </c>
      <c r="W90" s="40">
        <v>77519.34</v>
      </c>
      <c r="X90" s="55"/>
      <c r="Y90" s="219">
        <f t="shared" si="3"/>
        <v>1029034.58</v>
      </c>
      <c r="AA90" s="42"/>
      <c r="AC90" s="42"/>
    </row>
    <row r="91" spans="1:29" s="43" customFormat="1">
      <c r="A91" s="207"/>
      <c r="B91" s="207" t="s">
        <v>415</v>
      </c>
      <c r="C91" s="103" t="s">
        <v>262</v>
      </c>
      <c r="D91" s="175" t="s">
        <v>263</v>
      </c>
      <c r="E91" s="78">
        <v>44615</v>
      </c>
      <c r="F91" s="78">
        <v>44644</v>
      </c>
      <c r="G91" s="49"/>
      <c r="H91" s="52"/>
      <c r="I91" s="53"/>
      <c r="J91" s="54"/>
      <c r="K91" s="50"/>
      <c r="L91" s="61"/>
      <c r="M91" s="63"/>
      <c r="N91" s="104"/>
      <c r="O91" s="40"/>
      <c r="P91" s="40"/>
      <c r="Q91" s="40"/>
      <c r="R91" s="40"/>
      <c r="S91" s="40"/>
      <c r="T91" s="40"/>
      <c r="U91" s="40"/>
      <c r="V91" s="40"/>
      <c r="W91" s="40"/>
      <c r="X91" s="55"/>
      <c r="Y91" s="219"/>
      <c r="AA91" s="42"/>
      <c r="AC91" s="42"/>
    </row>
    <row r="92" spans="1:29" s="43" customFormat="1">
      <c r="A92" s="218" t="s">
        <v>43</v>
      </c>
      <c r="B92" s="213" t="s">
        <v>415</v>
      </c>
      <c r="C92" s="171" t="s">
        <v>110</v>
      </c>
      <c r="D92" s="171" t="s">
        <v>164</v>
      </c>
      <c r="E92" s="156"/>
      <c r="F92" s="156"/>
      <c r="G92" s="157">
        <v>33849.360000000001</v>
      </c>
      <c r="H92" s="158"/>
      <c r="I92" s="159"/>
      <c r="J92" s="160"/>
      <c r="K92" s="161"/>
      <c r="L92" s="162"/>
      <c r="M92" s="162"/>
      <c r="N92" s="163"/>
      <c r="O92" s="164"/>
      <c r="P92" s="164"/>
      <c r="Q92" s="164"/>
      <c r="R92" s="164"/>
      <c r="S92" s="164"/>
      <c r="T92" s="164"/>
      <c r="U92" s="164"/>
      <c r="V92" s="164"/>
      <c r="W92" s="164"/>
      <c r="X92" s="165"/>
      <c r="Y92" s="221">
        <f t="shared" si="3"/>
        <v>0</v>
      </c>
      <c r="AA92" s="42"/>
      <c r="AC92" s="42"/>
    </row>
    <row r="93" spans="1:29" s="43" customFormat="1">
      <c r="A93" s="206" t="s">
        <v>23</v>
      </c>
      <c r="B93" s="207" t="s">
        <v>23</v>
      </c>
      <c r="C93" s="103" t="s">
        <v>111</v>
      </c>
      <c r="D93" s="103" t="s">
        <v>165</v>
      </c>
      <c r="E93" s="78">
        <v>44615</v>
      </c>
      <c r="F93" s="78">
        <v>44644</v>
      </c>
      <c r="G93" s="49">
        <v>103877.66</v>
      </c>
      <c r="H93" s="52">
        <v>0</v>
      </c>
      <c r="I93" s="53">
        <v>47.37</v>
      </c>
      <c r="J93" s="54">
        <v>103925.03</v>
      </c>
      <c r="K93" s="50">
        <v>0</v>
      </c>
      <c r="L93" s="61">
        <v>0</v>
      </c>
      <c r="M93" s="63">
        <f t="shared" si="4"/>
        <v>0</v>
      </c>
      <c r="N93" s="104"/>
      <c r="O93" s="40">
        <v>43647.24</v>
      </c>
      <c r="P93" s="40">
        <v>2694</v>
      </c>
      <c r="Q93" s="40">
        <v>17185</v>
      </c>
      <c r="R93" s="40">
        <v>23336.5</v>
      </c>
      <c r="S93" s="40">
        <v>479.4</v>
      </c>
      <c r="T93" s="40">
        <v>11863</v>
      </c>
      <c r="U93" s="40">
        <v>200</v>
      </c>
      <c r="V93" s="40">
        <v>1303.75</v>
      </c>
      <c r="W93" s="40">
        <v>3216.14</v>
      </c>
      <c r="X93" s="55"/>
      <c r="Y93" s="219">
        <f t="shared" si="3"/>
        <v>103925.02999999998</v>
      </c>
      <c r="AA93" s="42"/>
      <c r="AC93" s="42"/>
    </row>
    <row r="94" spans="1:29" s="43" customFormat="1">
      <c r="A94" s="206" t="s">
        <v>273</v>
      </c>
      <c r="B94" s="207" t="s">
        <v>416</v>
      </c>
      <c r="C94" s="103" t="s">
        <v>271</v>
      </c>
      <c r="D94" s="103" t="s">
        <v>166</v>
      </c>
      <c r="E94" s="78">
        <v>44615</v>
      </c>
      <c r="F94" s="174"/>
      <c r="G94" s="49">
        <v>124612.45</v>
      </c>
      <c r="H94" s="52">
        <v>0</v>
      </c>
      <c r="I94" s="53">
        <v>2461.42</v>
      </c>
      <c r="J94" s="54">
        <v>70556.87</v>
      </c>
      <c r="K94" s="50">
        <v>56517</v>
      </c>
      <c r="L94" s="61">
        <v>237016.07</v>
      </c>
      <c r="M94" s="63">
        <f t="shared" si="4"/>
        <v>293533.07</v>
      </c>
      <c r="N94" s="104"/>
      <c r="O94" s="40">
        <v>7477.98</v>
      </c>
      <c r="P94" s="40">
        <v>4000</v>
      </c>
      <c r="Q94" s="40">
        <v>16779</v>
      </c>
      <c r="R94" s="40">
        <v>19918.560000000001</v>
      </c>
      <c r="S94" s="40">
        <v>1342</v>
      </c>
      <c r="T94" s="40">
        <v>6110</v>
      </c>
      <c r="U94" s="40">
        <v>1979.33</v>
      </c>
      <c r="V94" s="40">
        <v>6950</v>
      </c>
      <c r="W94" s="40">
        <v>6000</v>
      </c>
      <c r="X94" s="55"/>
      <c r="Y94" s="219">
        <f t="shared" si="3"/>
        <v>70556.87</v>
      </c>
      <c r="AA94" s="42"/>
      <c r="AC94" s="42"/>
    </row>
    <row r="95" spans="1:29" s="43" customFormat="1">
      <c r="A95" s="208"/>
      <c r="B95" s="207" t="s">
        <v>416</v>
      </c>
      <c r="C95" s="103" t="s">
        <v>270</v>
      </c>
      <c r="D95" s="153" t="s">
        <v>272</v>
      </c>
      <c r="E95" s="78">
        <v>44615</v>
      </c>
      <c r="F95" s="78">
        <v>44620</v>
      </c>
      <c r="G95" s="49"/>
      <c r="H95" s="52"/>
      <c r="I95" s="53"/>
      <c r="J95" s="54"/>
      <c r="K95" s="50"/>
      <c r="L95" s="61"/>
      <c r="M95" s="63"/>
      <c r="N95" s="104"/>
      <c r="O95" s="40"/>
      <c r="P95" s="40"/>
      <c r="Q95" s="40"/>
      <c r="R95" s="40"/>
      <c r="S95" s="40"/>
      <c r="T95" s="40"/>
      <c r="U95" s="40"/>
      <c r="V95" s="40"/>
      <c r="W95" s="40"/>
      <c r="X95" s="55"/>
      <c r="Y95" s="219"/>
      <c r="AA95" s="42"/>
      <c r="AC95" s="42"/>
    </row>
    <row r="96" spans="1:29" s="43" customFormat="1">
      <c r="A96" s="206" t="s">
        <v>24</v>
      </c>
      <c r="B96" s="207" t="s">
        <v>24</v>
      </c>
      <c r="C96" s="103" t="s">
        <v>361</v>
      </c>
      <c r="D96" s="153" t="s">
        <v>317</v>
      </c>
      <c r="E96" s="78">
        <v>44615</v>
      </c>
      <c r="F96" s="78">
        <v>44636</v>
      </c>
      <c r="G96" s="49">
        <v>123734.29</v>
      </c>
      <c r="H96" s="52">
        <v>0</v>
      </c>
      <c r="I96" s="53">
        <v>946.23</v>
      </c>
      <c r="J96" s="54">
        <v>80661.75</v>
      </c>
      <c r="K96" s="50">
        <v>44018.77</v>
      </c>
      <c r="L96" s="61">
        <v>136727.78</v>
      </c>
      <c r="M96" s="63">
        <f t="shared" si="4"/>
        <v>180746.55</v>
      </c>
      <c r="N96" s="104"/>
      <c r="O96" s="40">
        <v>1100</v>
      </c>
      <c r="P96" s="40">
        <v>4535.28</v>
      </c>
      <c r="Q96" s="40">
        <v>33823.57</v>
      </c>
      <c r="R96" s="40">
        <v>24006.02</v>
      </c>
      <c r="S96" s="40">
        <v>0</v>
      </c>
      <c r="T96" s="40">
        <v>2500</v>
      </c>
      <c r="U96" s="40">
        <v>614.55999999999995</v>
      </c>
      <c r="V96" s="40">
        <v>10955</v>
      </c>
      <c r="W96" s="40">
        <v>3127.32</v>
      </c>
      <c r="X96" s="55"/>
      <c r="Y96" s="219">
        <f t="shared" si="3"/>
        <v>80661.75</v>
      </c>
      <c r="AA96" s="42"/>
      <c r="AC96" s="42"/>
    </row>
    <row r="97" spans="1:29" s="43" customFormat="1">
      <c r="A97" s="206" t="s">
        <v>53</v>
      </c>
      <c r="B97" s="207" t="s">
        <v>432</v>
      </c>
      <c r="C97" s="148"/>
      <c r="D97" s="148"/>
      <c r="E97" s="79"/>
      <c r="F97" s="80"/>
      <c r="G97" s="65"/>
      <c r="H97" s="66"/>
      <c r="I97" s="67"/>
      <c r="J97" s="68"/>
      <c r="K97" s="69"/>
      <c r="L97" s="70"/>
      <c r="M97" s="70"/>
      <c r="N97" s="74"/>
      <c r="O97" s="71"/>
      <c r="P97" s="71"/>
      <c r="Q97" s="71"/>
      <c r="R97" s="71"/>
      <c r="S97" s="71"/>
      <c r="T97" s="71"/>
      <c r="U97" s="71"/>
      <c r="V97" s="71"/>
      <c r="W97" s="71"/>
      <c r="X97" s="72"/>
      <c r="Y97" s="222">
        <f t="shared" si="3"/>
        <v>0</v>
      </c>
      <c r="AA97" s="42"/>
      <c r="AC97" s="42"/>
    </row>
    <row r="98" spans="1:29" s="43" customFormat="1">
      <c r="A98" s="206" t="s">
        <v>25</v>
      </c>
      <c r="B98" s="207" t="s">
        <v>25</v>
      </c>
      <c r="C98" s="103" t="s">
        <v>112</v>
      </c>
      <c r="D98" s="103" t="s">
        <v>167</v>
      </c>
      <c r="E98" s="78">
        <v>44615</v>
      </c>
      <c r="F98" s="78">
        <v>44648</v>
      </c>
      <c r="G98" s="49">
        <v>123337.57</v>
      </c>
      <c r="H98" s="52">
        <v>0</v>
      </c>
      <c r="I98" s="53">
        <v>5761.37</v>
      </c>
      <c r="J98" s="54">
        <v>173169.22</v>
      </c>
      <c r="K98" s="50">
        <v>-44070.28</v>
      </c>
      <c r="L98" s="61">
        <v>1100064.5</v>
      </c>
      <c r="M98" s="63">
        <f t="shared" si="4"/>
        <v>1055994.22</v>
      </c>
      <c r="N98" s="104"/>
      <c r="O98" s="40">
        <v>27129.95</v>
      </c>
      <c r="P98" s="40">
        <v>8770.39</v>
      </c>
      <c r="Q98" s="40">
        <v>24315</v>
      </c>
      <c r="R98" s="40">
        <v>93993.16</v>
      </c>
      <c r="S98" s="40">
        <v>2791.41</v>
      </c>
      <c r="T98" s="40">
        <v>0</v>
      </c>
      <c r="U98" s="40">
        <v>2554.9699999999998</v>
      </c>
      <c r="V98" s="40">
        <v>10287.25</v>
      </c>
      <c r="W98" s="40">
        <v>3327.09</v>
      </c>
      <c r="X98" s="55"/>
      <c r="Y98" s="219">
        <f t="shared" si="3"/>
        <v>173169.22</v>
      </c>
      <c r="AA98" s="42"/>
      <c r="AC98" s="42"/>
    </row>
    <row r="99" spans="1:29" s="43" customFormat="1">
      <c r="A99" s="206" t="s">
        <v>26</v>
      </c>
      <c r="B99" s="207" t="s">
        <v>26</v>
      </c>
      <c r="C99" s="103" t="s">
        <v>113</v>
      </c>
      <c r="D99" s="103" t="s">
        <v>168</v>
      </c>
      <c r="E99" s="78">
        <v>44615</v>
      </c>
      <c r="F99" s="78">
        <v>44635</v>
      </c>
      <c r="G99" s="49">
        <v>124122.02</v>
      </c>
      <c r="H99" s="52">
        <v>0</v>
      </c>
      <c r="I99" s="53">
        <v>103.15</v>
      </c>
      <c r="J99" s="54">
        <v>71552.98</v>
      </c>
      <c r="K99" s="50">
        <v>52672.19</v>
      </c>
      <c r="L99" s="61">
        <v>340368.27</v>
      </c>
      <c r="M99" s="63">
        <f t="shared" si="4"/>
        <v>393040.46</v>
      </c>
      <c r="N99" s="104"/>
      <c r="O99" s="40">
        <v>11264.45</v>
      </c>
      <c r="P99" s="40">
        <v>7783</v>
      </c>
      <c r="Q99" s="40">
        <v>0</v>
      </c>
      <c r="R99" s="40">
        <v>16701.66</v>
      </c>
      <c r="S99" s="40">
        <v>0</v>
      </c>
      <c r="T99" s="40">
        <v>15649.49</v>
      </c>
      <c r="U99" s="40">
        <v>2715.8</v>
      </c>
      <c r="V99" s="40">
        <v>13000</v>
      </c>
      <c r="W99" s="40">
        <v>4438.58</v>
      </c>
      <c r="X99" s="55"/>
      <c r="Y99" s="219">
        <f t="shared" si="3"/>
        <v>71552.98</v>
      </c>
      <c r="AA99" s="42"/>
      <c r="AC99" s="42"/>
    </row>
    <row r="100" spans="1:29" s="43" customFormat="1">
      <c r="A100" s="206" t="s">
        <v>27</v>
      </c>
      <c r="B100" s="207" t="s">
        <v>27</v>
      </c>
      <c r="C100" s="103" t="s">
        <v>243</v>
      </c>
      <c r="D100" s="153" t="s">
        <v>244</v>
      </c>
      <c r="E100" s="78">
        <v>44615</v>
      </c>
      <c r="F100" s="78">
        <v>44634</v>
      </c>
      <c r="G100" s="49">
        <v>450035.77</v>
      </c>
      <c r="H100" s="52">
        <v>0</v>
      </c>
      <c r="I100" s="54">
        <v>138.38999999999999</v>
      </c>
      <c r="J100" s="54">
        <v>182556.69</v>
      </c>
      <c r="K100" s="50">
        <v>267617.46999999997</v>
      </c>
      <c r="L100" s="61">
        <v>444401.85</v>
      </c>
      <c r="M100" s="63">
        <f t="shared" si="4"/>
        <v>712019.32</v>
      </c>
      <c r="N100" s="104"/>
      <c r="O100" s="40">
        <v>0</v>
      </c>
      <c r="P100" s="40">
        <v>0</v>
      </c>
      <c r="Q100" s="40">
        <v>44095</v>
      </c>
      <c r="R100" s="40">
        <v>104224.74</v>
      </c>
      <c r="S100" s="40">
        <v>0</v>
      </c>
      <c r="T100" s="40">
        <v>30000</v>
      </c>
      <c r="U100" s="40">
        <v>4236.95</v>
      </c>
      <c r="V100" s="40">
        <v>0</v>
      </c>
      <c r="W100" s="40">
        <v>0</v>
      </c>
      <c r="X100" s="55"/>
      <c r="Y100" s="219">
        <f t="shared" si="3"/>
        <v>182556.69</v>
      </c>
      <c r="AA100" s="42"/>
      <c r="AC100" s="42"/>
    </row>
    <row r="101" spans="1:29" s="43" customFormat="1">
      <c r="A101" s="206" t="s">
        <v>354</v>
      </c>
      <c r="B101" s="207" t="s">
        <v>417</v>
      </c>
      <c r="C101" s="103" t="s">
        <v>114</v>
      </c>
      <c r="D101" s="103" t="s">
        <v>169</v>
      </c>
      <c r="E101" s="78">
        <v>44615</v>
      </c>
      <c r="F101" s="78">
        <v>44627</v>
      </c>
      <c r="G101" s="49">
        <v>364633.65</v>
      </c>
      <c r="H101" s="52">
        <v>0</v>
      </c>
      <c r="I101" s="53">
        <v>1145.68</v>
      </c>
      <c r="J101" s="54">
        <v>135506</v>
      </c>
      <c r="K101" s="50">
        <v>230273.33</v>
      </c>
      <c r="L101" s="61">
        <v>742873.65</v>
      </c>
      <c r="M101" s="63">
        <f t="shared" si="4"/>
        <v>973146.98</v>
      </c>
      <c r="N101" s="104"/>
      <c r="O101" s="40">
        <v>80270.149999999994</v>
      </c>
      <c r="P101" s="40">
        <v>0</v>
      </c>
      <c r="Q101" s="40">
        <v>0</v>
      </c>
      <c r="R101" s="40">
        <v>6200.6</v>
      </c>
      <c r="S101" s="40">
        <v>11636.33</v>
      </c>
      <c r="T101" s="40">
        <v>0</v>
      </c>
      <c r="U101" s="40">
        <v>3235</v>
      </c>
      <c r="V101" s="40">
        <v>34018</v>
      </c>
      <c r="W101" s="40">
        <v>145.91999999999999</v>
      </c>
      <c r="X101" s="55"/>
      <c r="Y101" s="219">
        <f t="shared" si="3"/>
        <v>135506.00000000003</v>
      </c>
      <c r="AA101" s="42"/>
      <c r="AC101" s="42"/>
    </row>
    <row r="102" spans="1:29" s="43" customFormat="1">
      <c r="A102" s="206" t="s">
        <v>28</v>
      </c>
      <c r="B102" s="207" t="s">
        <v>28</v>
      </c>
      <c r="C102" s="103" t="s">
        <v>302</v>
      </c>
      <c r="D102" s="153" t="s">
        <v>303</v>
      </c>
      <c r="E102" s="78" t="s">
        <v>256</v>
      </c>
      <c r="F102" s="78">
        <v>44603</v>
      </c>
      <c r="G102" s="49">
        <v>259850.59</v>
      </c>
      <c r="H102" s="52">
        <v>0</v>
      </c>
      <c r="I102" s="53">
        <v>258.7</v>
      </c>
      <c r="J102" s="54">
        <v>62478.36</v>
      </c>
      <c r="K102" s="50">
        <v>197630.93</v>
      </c>
      <c r="L102" s="61">
        <v>1008240.67</v>
      </c>
      <c r="M102" s="63">
        <f t="shared" si="4"/>
        <v>1205871.6000000001</v>
      </c>
      <c r="N102" s="104"/>
      <c r="O102" s="40">
        <v>36798.94</v>
      </c>
      <c r="P102" s="40">
        <v>9229.42</v>
      </c>
      <c r="Q102" s="40">
        <v>0</v>
      </c>
      <c r="R102" s="40">
        <v>0</v>
      </c>
      <c r="S102" s="40">
        <v>0</v>
      </c>
      <c r="T102" s="40">
        <v>0</v>
      </c>
      <c r="U102" s="40">
        <v>250</v>
      </c>
      <c r="V102" s="40">
        <v>16200</v>
      </c>
      <c r="W102" s="40">
        <v>0</v>
      </c>
      <c r="X102" s="55"/>
      <c r="Y102" s="219">
        <f t="shared" si="3"/>
        <v>62478.36</v>
      </c>
      <c r="AA102" s="42"/>
      <c r="AC102" s="42"/>
    </row>
    <row r="103" spans="1:29" s="43" customFormat="1">
      <c r="A103" s="207"/>
      <c r="B103" s="207" t="s">
        <v>28</v>
      </c>
      <c r="C103" s="103"/>
      <c r="D103" s="153"/>
      <c r="E103" s="78"/>
      <c r="F103" s="78"/>
      <c r="G103" s="49"/>
      <c r="H103" s="52"/>
      <c r="I103" s="53"/>
      <c r="J103" s="54"/>
      <c r="K103" s="50"/>
      <c r="L103" s="61"/>
      <c r="M103" s="63"/>
      <c r="N103" s="104"/>
      <c r="O103" s="40"/>
      <c r="P103" s="40"/>
      <c r="Q103" s="40"/>
      <c r="R103" s="40"/>
      <c r="S103" s="40"/>
      <c r="T103" s="40"/>
      <c r="U103" s="40"/>
      <c r="V103" s="40"/>
      <c r="W103" s="40"/>
      <c r="X103" s="55"/>
      <c r="Y103" s="219"/>
      <c r="AA103" s="42"/>
      <c r="AC103" s="42"/>
    </row>
    <row r="104" spans="1:29" s="43" customFormat="1">
      <c r="A104" s="206" t="s">
        <v>60</v>
      </c>
      <c r="B104" s="207" t="s">
        <v>60</v>
      </c>
      <c r="C104" s="146" t="s">
        <v>115</v>
      </c>
      <c r="D104" s="146" t="s">
        <v>170</v>
      </c>
      <c r="E104" s="78">
        <v>44615</v>
      </c>
      <c r="F104" s="78">
        <v>44648</v>
      </c>
      <c r="G104" s="49">
        <v>130356.89</v>
      </c>
      <c r="H104" s="52">
        <v>0</v>
      </c>
      <c r="I104" s="53">
        <v>24670.92</v>
      </c>
      <c r="J104" s="54">
        <v>97168.86</v>
      </c>
      <c r="K104" s="50">
        <v>15434.7</v>
      </c>
      <c r="L104" s="61">
        <v>1084629.8</v>
      </c>
      <c r="M104" s="63">
        <f t="shared" si="4"/>
        <v>1100064.5</v>
      </c>
      <c r="N104" s="104"/>
      <c r="O104" s="40">
        <v>36316.85</v>
      </c>
      <c r="P104" s="40">
        <v>9934.85</v>
      </c>
      <c r="Q104" s="40">
        <v>25007.02</v>
      </c>
      <c r="R104" s="40">
        <v>1170.75</v>
      </c>
      <c r="S104" s="40">
        <v>615.99</v>
      </c>
      <c r="T104" s="40">
        <v>0</v>
      </c>
      <c r="U104" s="40">
        <v>8951</v>
      </c>
      <c r="V104" s="40">
        <v>9653</v>
      </c>
      <c r="W104" s="40">
        <v>5519.4</v>
      </c>
      <c r="X104" s="55"/>
      <c r="Y104" s="219">
        <f t="shared" si="3"/>
        <v>97168.86</v>
      </c>
      <c r="AA104" s="42"/>
      <c r="AC104" s="42"/>
    </row>
    <row r="105" spans="1:29" s="43" customFormat="1">
      <c r="A105" s="206" t="s">
        <v>63</v>
      </c>
      <c r="B105" s="207" t="s">
        <v>431</v>
      </c>
      <c r="C105" s="146" t="s">
        <v>276</v>
      </c>
      <c r="D105" s="153" t="s">
        <v>277</v>
      </c>
      <c r="E105" s="78">
        <v>44615</v>
      </c>
      <c r="F105" s="78">
        <v>44649</v>
      </c>
      <c r="G105" s="49">
        <v>368659.97</v>
      </c>
      <c r="H105" s="52">
        <v>0</v>
      </c>
      <c r="I105" s="53">
        <v>0</v>
      </c>
      <c r="J105" s="54">
        <v>149054.1</v>
      </c>
      <c r="K105" s="50">
        <v>219605.87</v>
      </c>
      <c r="L105" s="61">
        <v>-83958.13</v>
      </c>
      <c r="M105" s="63">
        <f>K105+L105</f>
        <v>135647.74</v>
      </c>
      <c r="N105" s="104"/>
      <c r="O105" s="40">
        <v>0</v>
      </c>
      <c r="P105" s="40">
        <v>5437.04</v>
      </c>
      <c r="Q105" s="40">
        <v>0</v>
      </c>
      <c r="R105" s="40">
        <v>91929.57</v>
      </c>
      <c r="S105" s="40">
        <v>5637.24</v>
      </c>
      <c r="T105" s="40">
        <v>0</v>
      </c>
      <c r="U105" s="40">
        <v>0</v>
      </c>
      <c r="V105" s="40">
        <v>30870.25</v>
      </c>
      <c r="W105" s="40">
        <v>15180</v>
      </c>
      <c r="X105" s="55"/>
      <c r="Y105" s="219">
        <f t="shared" si="3"/>
        <v>149054.1</v>
      </c>
      <c r="AA105" s="42"/>
      <c r="AC105" s="42"/>
    </row>
    <row r="106" spans="1:29" s="43" customFormat="1">
      <c r="A106" s="206" t="s">
        <v>355</v>
      </c>
      <c r="B106" s="207" t="s">
        <v>432</v>
      </c>
      <c r="C106" s="146" t="s">
        <v>116</v>
      </c>
      <c r="D106" s="146" t="s">
        <v>171</v>
      </c>
      <c r="E106" s="78">
        <v>44615</v>
      </c>
      <c r="F106" s="174"/>
      <c r="G106" s="49">
        <v>374284.28</v>
      </c>
      <c r="H106" s="52">
        <v>0</v>
      </c>
      <c r="I106" s="53">
        <v>32.93</v>
      </c>
      <c r="J106" s="54">
        <v>374317.21</v>
      </c>
      <c r="K106" s="50">
        <v>0</v>
      </c>
      <c r="L106" s="61">
        <v>0</v>
      </c>
      <c r="M106" s="63">
        <f>K106+L106</f>
        <v>0</v>
      </c>
      <c r="N106" s="104"/>
      <c r="O106" s="40">
        <v>0</v>
      </c>
      <c r="P106" s="40">
        <v>0</v>
      </c>
      <c r="Q106" s="40">
        <v>0</v>
      </c>
      <c r="R106" s="40">
        <v>373284</v>
      </c>
      <c r="S106" s="40">
        <v>0</v>
      </c>
      <c r="T106" s="40">
        <v>0</v>
      </c>
      <c r="U106" s="40">
        <v>0</v>
      </c>
      <c r="V106" s="40">
        <v>1033.21</v>
      </c>
      <c r="W106" s="40">
        <v>0</v>
      </c>
      <c r="X106" s="55"/>
      <c r="Y106" s="219">
        <f t="shared" si="3"/>
        <v>374317.21</v>
      </c>
      <c r="Z106" s="42"/>
      <c r="AA106" s="42"/>
      <c r="AC106" s="42"/>
    </row>
    <row r="107" spans="1:29" s="43" customFormat="1">
      <c r="A107" s="206"/>
      <c r="B107" s="207" t="s">
        <v>432</v>
      </c>
      <c r="C107" s="146" t="s">
        <v>343</v>
      </c>
      <c r="D107" s="155" t="s">
        <v>344</v>
      </c>
      <c r="E107" s="78"/>
      <c r="F107" s="78">
        <v>44628</v>
      </c>
      <c r="G107" s="49"/>
      <c r="H107" s="52"/>
      <c r="I107" s="53"/>
      <c r="J107" s="54"/>
      <c r="K107" s="50"/>
      <c r="L107" s="61"/>
      <c r="M107" s="63"/>
      <c r="N107" s="104"/>
      <c r="O107" s="40"/>
      <c r="P107" s="40"/>
      <c r="Q107" s="40"/>
      <c r="R107" s="40"/>
      <c r="S107" s="40"/>
      <c r="T107" s="40"/>
      <c r="U107" s="40"/>
      <c r="V107" s="40"/>
      <c r="W107" s="40"/>
      <c r="X107" s="55"/>
      <c r="Y107" s="219"/>
      <c r="Z107" s="42"/>
      <c r="AA107" s="42"/>
      <c r="AC107" s="42"/>
    </row>
    <row r="108" spans="1:29" s="43" customFormat="1">
      <c r="A108" s="206" t="s">
        <v>29</v>
      </c>
      <c r="B108" s="207" t="s">
        <v>29</v>
      </c>
      <c r="C108" s="103" t="s">
        <v>319</v>
      </c>
      <c r="D108" s="153" t="s">
        <v>233</v>
      </c>
      <c r="E108" s="78">
        <v>44615</v>
      </c>
      <c r="F108" s="78">
        <v>44637</v>
      </c>
      <c r="G108" s="49">
        <v>120480.77</v>
      </c>
      <c r="H108" s="52">
        <v>5115.38</v>
      </c>
      <c r="I108" s="53">
        <v>46.45</v>
      </c>
      <c r="J108" s="54">
        <v>115156.56</v>
      </c>
      <c r="K108" s="50">
        <v>10486.04</v>
      </c>
      <c r="L108" s="61">
        <v>249181.24</v>
      </c>
      <c r="M108" s="63">
        <f>K108+L108</f>
        <v>259667.28</v>
      </c>
      <c r="N108" s="104"/>
      <c r="O108" s="40">
        <v>32053.75</v>
      </c>
      <c r="P108" s="40">
        <v>12706.83</v>
      </c>
      <c r="Q108" s="40">
        <v>19684.11</v>
      </c>
      <c r="R108" s="40">
        <v>35784.879999999997</v>
      </c>
      <c r="S108" s="40">
        <v>0</v>
      </c>
      <c r="T108" s="40">
        <v>0</v>
      </c>
      <c r="U108" s="40">
        <v>1100</v>
      </c>
      <c r="V108" s="40">
        <v>7240</v>
      </c>
      <c r="W108" s="40">
        <v>6586.99</v>
      </c>
      <c r="X108" s="55"/>
      <c r="Y108" s="219">
        <f t="shared" si="3"/>
        <v>115156.56000000001</v>
      </c>
      <c r="AA108" s="42"/>
      <c r="AC108" s="42"/>
    </row>
    <row r="109" spans="1:29" s="43" customFormat="1">
      <c r="A109" s="206" t="s">
        <v>30</v>
      </c>
      <c r="B109" s="207" t="s">
        <v>30</v>
      </c>
      <c r="C109" s="146" t="s">
        <v>117</v>
      </c>
      <c r="D109" s="146" t="s">
        <v>172</v>
      </c>
      <c r="E109" s="78">
        <v>44615</v>
      </c>
      <c r="F109" s="78">
        <v>44651</v>
      </c>
      <c r="G109" s="49">
        <v>114090.04</v>
      </c>
      <c r="H109" s="52">
        <v>0</v>
      </c>
      <c r="I109" s="53">
        <v>671.43</v>
      </c>
      <c r="J109" s="54">
        <v>78132.710000000006</v>
      </c>
      <c r="K109" s="50">
        <v>36628.76</v>
      </c>
      <c r="L109" s="61">
        <v>409879.98</v>
      </c>
      <c r="M109" s="63">
        <f t="shared" si="4"/>
        <v>446508.74</v>
      </c>
      <c r="N109" s="104"/>
      <c r="O109" s="40">
        <v>120</v>
      </c>
      <c r="P109" s="40">
        <v>7679.5</v>
      </c>
      <c r="Q109" s="40">
        <v>22092.6</v>
      </c>
      <c r="R109" s="40">
        <v>5250</v>
      </c>
      <c r="S109" s="40">
        <v>0</v>
      </c>
      <c r="T109" s="40">
        <v>0</v>
      </c>
      <c r="U109" s="40">
        <v>31660.06</v>
      </c>
      <c r="V109" s="40">
        <v>0</v>
      </c>
      <c r="W109" s="40">
        <v>11330.55</v>
      </c>
      <c r="X109" s="55"/>
      <c r="Y109" s="219">
        <f t="shared" ref="Y109:Y121" si="5">SUM(O109:X109)</f>
        <v>78132.710000000006</v>
      </c>
      <c r="AA109" s="42"/>
      <c r="AC109" s="42"/>
    </row>
    <row r="110" spans="1:29" s="43" customFormat="1">
      <c r="A110" s="206" t="s">
        <v>31</v>
      </c>
      <c r="B110" s="207" t="s">
        <v>31</v>
      </c>
      <c r="C110" s="146" t="s">
        <v>118</v>
      </c>
      <c r="D110" s="146" t="s">
        <v>173</v>
      </c>
      <c r="E110" s="78">
        <v>44615</v>
      </c>
      <c r="F110" s="78">
        <v>44647</v>
      </c>
      <c r="G110" s="49">
        <v>141000.13</v>
      </c>
      <c r="H110" s="52">
        <v>11759</v>
      </c>
      <c r="I110" s="53">
        <v>30.64</v>
      </c>
      <c r="J110" s="54">
        <v>124027.9</v>
      </c>
      <c r="K110" s="50">
        <v>28761.87</v>
      </c>
      <c r="L110" s="61">
        <v>277756.88</v>
      </c>
      <c r="M110" s="63">
        <f t="shared" si="4"/>
        <v>306518.75</v>
      </c>
      <c r="N110" s="104"/>
      <c r="O110" s="40">
        <v>7529.36</v>
      </c>
      <c r="P110" s="40">
        <v>1351.5</v>
      </c>
      <c r="Q110" s="40">
        <v>72463.94</v>
      </c>
      <c r="R110" s="40">
        <v>30354.39</v>
      </c>
      <c r="S110" s="40">
        <v>2802.32</v>
      </c>
      <c r="T110" s="40">
        <v>0</v>
      </c>
      <c r="U110" s="40">
        <v>7882</v>
      </c>
      <c r="V110" s="40">
        <v>0</v>
      </c>
      <c r="W110" s="40">
        <v>1644.39</v>
      </c>
      <c r="X110" s="55"/>
      <c r="Y110" s="219">
        <f t="shared" si="5"/>
        <v>124027.90000000001</v>
      </c>
      <c r="AA110" s="42"/>
      <c r="AC110" s="42"/>
    </row>
    <row r="111" spans="1:29" s="43" customFormat="1">
      <c r="A111" s="206" t="s">
        <v>32</v>
      </c>
      <c r="B111" s="207" t="s">
        <v>32</v>
      </c>
      <c r="C111" s="146" t="s">
        <v>119</v>
      </c>
      <c r="D111" s="146" t="s">
        <v>174</v>
      </c>
      <c r="E111" s="78">
        <v>44615</v>
      </c>
      <c r="F111" s="78">
        <v>44645</v>
      </c>
      <c r="G111" s="49">
        <v>102905.76</v>
      </c>
      <c r="H111" s="52">
        <v>1525.05</v>
      </c>
      <c r="I111" s="53">
        <v>9.09</v>
      </c>
      <c r="J111" s="54">
        <v>99251.39</v>
      </c>
      <c r="K111" s="50">
        <v>5188.51</v>
      </c>
      <c r="L111" s="61">
        <v>97423.5</v>
      </c>
      <c r="M111" s="63">
        <f t="shared" si="4"/>
        <v>102612.01</v>
      </c>
      <c r="N111" s="104"/>
      <c r="O111" s="40">
        <v>33549.440000000002</v>
      </c>
      <c r="P111" s="40">
        <v>2315.25</v>
      </c>
      <c r="Q111" s="40">
        <v>0</v>
      </c>
      <c r="R111" s="40">
        <v>60336.59</v>
      </c>
      <c r="S111" s="40">
        <v>0</v>
      </c>
      <c r="T111" s="40">
        <v>3050.11</v>
      </c>
      <c r="U111" s="40">
        <v>0</v>
      </c>
      <c r="V111" s="40">
        <v>0</v>
      </c>
      <c r="W111" s="40">
        <v>0</v>
      </c>
      <c r="X111" s="55"/>
      <c r="Y111" s="219">
        <f t="shared" si="5"/>
        <v>99251.39</v>
      </c>
      <c r="AA111" s="42"/>
      <c r="AC111" s="42"/>
    </row>
    <row r="112" spans="1:29" s="43" customFormat="1">
      <c r="A112" s="206" t="s">
        <v>370</v>
      </c>
      <c r="B112" s="207" t="s">
        <v>418</v>
      </c>
      <c r="C112" s="146" t="s">
        <v>120</v>
      </c>
      <c r="D112" s="146" t="s">
        <v>175</v>
      </c>
      <c r="E112" s="78">
        <v>44615</v>
      </c>
      <c r="F112" s="78">
        <v>44638</v>
      </c>
      <c r="G112" s="49">
        <v>134797.60999999999</v>
      </c>
      <c r="H112" s="53">
        <v>4200</v>
      </c>
      <c r="I112" s="54">
        <v>580.26</v>
      </c>
      <c r="J112" s="54">
        <v>70633.11</v>
      </c>
      <c r="K112" s="50">
        <v>68944.66</v>
      </c>
      <c r="L112" s="61">
        <v>121448.59</v>
      </c>
      <c r="M112" s="63">
        <f t="shared" si="4"/>
        <v>190393.25</v>
      </c>
      <c r="N112" s="104"/>
      <c r="O112" s="40">
        <v>10378.780000000001</v>
      </c>
      <c r="P112" s="40">
        <v>12359.36</v>
      </c>
      <c r="Q112" s="40">
        <v>19076.259999999998</v>
      </c>
      <c r="R112" s="40">
        <v>17134.71</v>
      </c>
      <c r="S112" s="40">
        <v>0</v>
      </c>
      <c r="T112" s="40">
        <v>0</v>
      </c>
      <c r="U112" s="40">
        <v>1922.63</v>
      </c>
      <c r="V112" s="40">
        <v>4846.5</v>
      </c>
      <c r="W112" s="40">
        <v>4914.87</v>
      </c>
      <c r="X112" s="55"/>
      <c r="Y112" s="219">
        <f t="shared" si="5"/>
        <v>70633.109999999986</v>
      </c>
      <c r="AA112" s="42"/>
      <c r="AC112" s="42"/>
    </row>
    <row r="113" spans="1:29" s="43" customFormat="1">
      <c r="A113" s="207"/>
      <c r="B113" s="207" t="s">
        <v>418</v>
      </c>
      <c r="C113" s="146" t="s">
        <v>368</v>
      </c>
      <c r="D113" s="155" t="s">
        <v>369</v>
      </c>
      <c r="E113" s="174"/>
      <c r="F113" s="174"/>
      <c r="G113" s="49"/>
      <c r="H113" s="53"/>
      <c r="I113" s="54"/>
      <c r="J113" s="54"/>
      <c r="K113" s="50"/>
      <c r="L113" s="61"/>
      <c r="M113" s="63"/>
      <c r="N113" s="104"/>
      <c r="O113" s="40"/>
      <c r="P113" s="40"/>
      <c r="Q113" s="40"/>
      <c r="R113" s="40"/>
      <c r="S113" s="40"/>
      <c r="T113" s="40"/>
      <c r="U113" s="40"/>
      <c r="V113" s="40"/>
      <c r="W113" s="40"/>
      <c r="X113" s="55"/>
      <c r="Y113" s="219"/>
      <c r="AA113" s="42"/>
      <c r="AC113" s="42"/>
    </row>
    <row r="114" spans="1:29" s="43" customFormat="1">
      <c r="A114" s="206" t="s">
        <v>33</v>
      </c>
      <c r="B114" s="207" t="s">
        <v>33</v>
      </c>
      <c r="C114" s="146" t="s">
        <v>121</v>
      </c>
      <c r="D114" s="146" t="s">
        <v>176</v>
      </c>
      <c r="E114" s="78">
        <v>44615</v>
      </c>
      <c r="F114" s="78">
        <v>44648</v>
      </c>
      <c r="G114" s="49">
        <v>121386.14</v>
      </c>
      <c r="H114" s="52">
        <v>0</v>
      </c>
      <c r="I114" s="53">
        <v>64.430000000000007</v>
      </c>
      <c r="J114" s="54">
        <v>103241.12</v>
      </c>
      <c r="K114" s="50">
        <v>18209.45</v>
      </c>
      <c r="L114" s="61">
        <v>659.3</v>
      </c>
      <c r="M114" s="63">
        <f t="shared" si="4"/>
        <v>18868.75</v>
      </c>
      <c r="N114" s="104"/>
      <c r="O114" s="40">
        <v>0</v>
      </c>
      <c r="P114" s="40">
        <v>5396</v>
      </c>
      <c r="Q114" s="40">
        <v>20607.599999999999</v>
      </c>
      <c r="R114" s="40">
        <v>38390.9</v>
      </c>
      <c r="S114" s="40">
        <v>1913.79</v>
      </c>
      <c r="T114" s="40">
        <v>2976.96</v>
      </c>
      <c r="U114" s="40">
        <v>18562.37</v>
      </c>
      <c r="V114" s="40">
        <v>15393.5</v>
      </c>
      <c r="W114" s="40">
        <v>0</v>
      </c>
      <c r="X114" s="55"/>
      <c r="Y114" s="219">
        <f t="shared" si="5"/>
        <v>103241.12</v>
      </c>
      <c r="AA114" s="42"/>
      <c r="AC114" s="42"/>
    </row>
    <row r="115" spans="1:29" s="43" customFormat="1">
      <c r="A115" s="206" t="s">
        <v>315</v>
      </c>
      <c r="B115" s="207" t="s">
        <v>419</v>
      </c>
      <c r="C115" s="146" t="s">
        <v>122</v>
      </c>
      <c r="D115" s="146" t="s">
        <v>177</v>
      </c>
      <c r="E115" s="174" t="s">
        <v>256</v>
      </c>
      <c r="F115" s="78">
        <v>44630</v>
      </c>
      <c r="G115" s="49">
        <v>137837.04</v>
      </c>
      <c r="H115" s="52">
        <v>0</v>
      </c>
      <c r="I115" s="53">
        <v>85.53</v>
      </c>
      <c r="J115" s="54">
        <v>121258.25</v>
      </c>
      <c r="K115" s="50">
        <v>16664.32</v>
      </c>
      <c r="L115" s="124">
        <v>174759.23</v>
      </c>
      <c r="M115" s="63">
        <f t="shared" si="4"/>
        <v>191423.55000000002</v>
      </c>
      <c r="N115" s="104"/>
      <c r="O115" s="40">
        <v>27962.67</v>
      </c>
      <c r="P115" s="40">
        <v>5280.54</v>
      </c>
      <c r="Q115" s="40">
        <v>0</v>
      </c>
      <c r="R115" s="40">
        <v>0</v>
      </c>
      <c r="S115" s="40">
        <v>0</v>
      </c>
      <c r="T115" s="40">
        <v>41649.5</v>
      </c>
      <c r="U115" s="40">
        <v>2061</v>
      </c>
      <c r="V115" s="40">
        <v>35355.519999999997</v>
      </c>
      <c r="W115" s="40">
        <v>8949.02</v>
      </c>
      <c r="X115" s="55"/>
      <c r="Y115" s="219">
        <f t="shared" si="5"/>
        <v>121258.24999999999</v>
      </c>
      <c r="AA115" s="42"/>
      <c r="AC115" s="42"/>
    </row>
    <row r="116" spans="1:29" s="43" customFormat="1">
      <c r="A116" s="207" t="s">
        <v>316</v>
      </c>
      <c r="B116" s="207" t="s">
        <v>419</v>
      </c>
      <c r="C116" s="146" t="s">
        <v>313</v>
      </c>
      <c r="D116" s="155" t="s">
        <v>314</v>
      </c>
      <c r="E116" s="78">
        <v>44614</v>
      </c>
      <c r="F116" s="174"/>
      <c r="G116" s="49"/>
      <c r="H116" s="52"/>
      <c r="I116" s="53"/>
      <c r="J116" s="54"/>
      <c r="K116" s="50"/>
      <c r="L116" s="124"/>
      <c r="M116" s="63"/>
      <c r="N116" s="104"/>
      <c r="O116" s="40"/>
      <c r="P116" s="40"/>
      <c r="Q116" s="40"/>
      <c r="R116" s="40"/>
      <c r="S116" s="40"/>
      <c r="T116" s="40"/>
      <c r="U116" s="40"/>
      <c r="V116" s="40"/>
      <c r="W116" s="40"/>
      <c r="X116" s="55"/>
      <c r="Y116" s="219"/>
      <c r="AA116" s="42"/>
      <c r="AC116" s="42"/>
    </row>
    <row r="117" spans="1:29" s="43" customFormat="1">
      <c r="A117" s="206" t="s">
        <v>34</v>
      </c>
      <c r="B117" s="207" t="s">
        <v>34</v>
      </c>
      <c r="C117" s="146" t="s">
        <v>123</v>
      </c>
      <c r="D117" s="146" t="s">
        <v>178</v>
      </c>
      <c r="E117" s="78">
        <v>44615</v>
      </c>
      <c r="F117" s="78">
        <v>44644</v>
      </c>
      <c r="G117" s="49">
        <v>506883.55</v>
      </c>
      <c r="H117" s="52">
        <v>0</v>
      </c>
      <c r="I117" s="53">
        <v>5673.03</v>
      </c>
      <c r="J117" s="54">
        <v>389563.38</v>
      </c>
      <c r="K117" s="50">
        <v>122993.2</v>
      </c>
      <c r="L117" s="124">
        <v>862812.57</v>
      </c>
      <c r="M117" s="63">
        <f t="shared" si="4"/>
        <v>985805.7699999999</v>
      </c>
      <c r="N117" s="104"/>
      <c r="O117" s="40">
        <v>174012.68</v>
      </c>
      <c r="P117" s="40">
        <v>50294.9</v>
      </c>
      <c r="Q117" s="40">
        <v>19925.060000000001</v>
      </c>
      <c r="R117" s="40">
        <v>7723.31</v>
      </c>
      <c r="S117" s="40">
        <v>66133.16</v>
      </c>
      <c r="T117" s="40">
        <v>10000</v>
      </c>
      <c r="U117" s="40">
        <v>21142.85</v>
      </c>
      <c r="V117" s="40">
        <v>39402.65</v>
      </c>
      <c r="W117" s="40">
        <v>928.77</v>
      </c>
      <c r="X117" s="55"/>
      <c r="Y117" s="219">
        <f t="shared" si="5"/>
        <v>389563.38</v>
      </c>
      <c r="AA117" s="42"/>
      <c r="AC117" s="42"/>
    </row>
    <row r="118" spans="1:29" s="43" customFormat="1">
      <c r="A118" s="206" t="s">
        <v>200</v>
      </c>
      <c r="B118" s="207" t="s">
        <v>200</v>
      </c>
      <c r="C118" s="146" t="s">
        <v>198</v>
      </c>
      <c r="D118" t="s">
        <v>199</v>
      </c>
      <c r="E118" s="78">
        <v>44615</v>
      </c>
      <c r="F118" s="78">
        <v>44637</v>
      </c>
      <c r="G118" s="49">
        <v>116598.99</v>
      </c>
      <c r="H118" s="52">
        <v>0</v>
      </c>
      <c r="I118" s="53">
        <v>172.77</v>
      </c>
      <c r="J118" s="54">
        <v>66136.05</v>
      </c>
      <c r="K118" s="50">
        <v>50635.71</v>
      </c>
      <c r="L118" s="61">
        <v>180199.01</v>
      </c>
      <c r="M118" s="63">
        <f t="shared" si="4"/>
        <v>230834.72</v>
      </c>
      <c r="N118" s="104"/>
      <c r="O118" s="40">
        <v>9941.9</v>
      </c>
      <c r="P118" s="40">
        <v>8635.35</v>
      </c>
      <c r="Q118" s="40">
        <v>14360.82</v>
      </c>
      <c r="R118" s="40">
        <v>27175.360000000001</v>
      </c>
      <c r="S118" s="40">
        <v>0</v>
      </c>
      <c r="T118" s="40">
        <v>0</v>
      </c>
      <c r="U118" s="40">
        <v>0</v>
      </c>
      <c r="V118" s="40">
        <v>0</v>
      </c>
      <c r="W118" s="40">
        <v>6022.62</v>
      </c>
      <c r="X118" s="55"/>
      <c r="Y118" s="219">
        <f t="shared" si="5"/>
        <v>66136.05</v>
      </c>
      <c r="AA118" s="42"/>
      <c r="AC118" s="42"/>
    </row>
    <row r="119" spans="1:29" s="43" customFormat="1">
      <c r="A119" s="206" t="s">
        <v>61</v>
      </c>
      <c r="B119" s="207" t="s">
        <v>61</v>
      </c>
      <c r="C119" s="146" t="s">
        <v>124</v>
      </c>
      <c r="D119" s="146" t="s">
        <v>179</v>
      </c>
      <c r="E119" s="78">
        <v>44615</v>
      </c>
      <c r="F119" s="78">
        <v>44622</v>
      </c>
      <c r="G119" s="49">
        <v>108332.38</v>
      </c>
      <c r="H119" s="52">
        <v>0</v>
      </c>
      <c r="I119" s="53">
        <v>26.99</v>
      </c>
      <c r="J119" s="54">
        <v>17965.759999999998</v>
      </c>
      <c r="K119" s="50">
        <v>90393.61</v>
      </c>
      <c r="L119" s="61">
        <v>250398.7</v>
      </c>
      <c r="M119" s="63">
        <f t="shared" si="4"/>
        <v>340792.31</v>
      </c>
      <c r="N119" s="152"/>
      <c r="O119" s="40">
        <v>1390</v>
      </c>
      <c r="P119" s="40">
        <v>0</v>
      </c>
      <c r="Q119" s="40">
        <v>0</v>
      </c>
      <c r="R119" s="40">
        <v>0</v>
      </c>
      <c r="S119" s="40">
        <v>0</v>
      </c>
      <c r="T119" s="40">
        <v>0</v>
      </c>
      <c r="U119" s="40">
        <v>0</v>
      </c>
      <c r="V119" s="40">
        <v>16575.759999999998</v>
      </c>
      <c r="W119" s="40">
        <v>0</v>
      </c>
      <c r="X119" s="55"/>
      <c r="Y119" s="219">
        <f t="shared" si="5"/>
        <v>17965.759999999998</v>
      </c>
      <c r="AA119" s="42"/>
      <c r="AC119" s="42"/>
    </row>
    <row r="120" spans="1:29" s="43" customFormat="1">
      <c r="A120" s="206" t="s">
        <v>318</v>
      </c>
      <c r="B120" s="207" t="s">
        <v>420</v>
      </c>
      <c r="C120" s="146" t="s">
        <v>191</v>
      </c>
      <c r="D120" t="s">
        <v>192</v>
      </c>
      <c r="E120" s="78">
        <v>44615</v>
      </c>
      <c r="F120" s="78">
        <v>44651</v>
      </c>
      <c r="G120" s="49">
        <v>186147.11</v>
      </c>
      <c r="H120" s="52" t="s">
        <v>256</v>
      </c>
      <c r="I120" s="53">
        <v>0</v>
      </c>
      <c r="J120" s="54">
        <v>111774.45</v>
      </c>
      <c r="K120" s="50">
        <v>74372.66</v>
      </c>
      <c r="L120" s="61">
        <v>511769.98</v>
      </c>
      <c r="M120" s="63">
        <f t="shared" si="4"/>
        <v>586142.64</v>
      </c>
      <c r="N120" s="151"/>
      <c r="O120" s="40">
        <v>12500</v>
      </c>
      <c r="P120" s="40">
        <v>8622.25</v>
      </c>
      <c r="Q120" s="40">
        <v>0</v>
      </c>
      <c r="R120" s="40">
        <v>61267.17</v>
      </c>
      <c r="S120" s="40">
        <v>0</v>
      </c>
      <c r="T120" s="40">
        <v>0</v>
      </c>
      <c r="U120" s="40">
        <v>588</v>
      </c>
      <c r="V120" s="125">
        <v>18000</v>
      </c>
      <c r="W120" s="40">
        <v>10797.03</v>
      </c>
      <c r="X120" s="55"/>
      <c r="Y120" s="219">
        <f t="shared" si="5"/>
        <v>111774.45</v>
      </c>
      <c r="AA120" s="42"/>
      <c r="AC120" s="42"/>
    </row>
    <row r="121" spans="1:29" s="43" customFormat="1">
      <c r="A121" s="206" t="s">
        <v>261</v>
      </c>
      <c r="B121" s="207" t="s">
        <v>421</v>
      </c>
      <c r="C121" s="146" t="s">
        <v>260</v>
      </c>
      <c r="D121" s="155" t="s">
        <v>258</v>
      </c>
      <c r="E121" s="78">
        <v>44615</v>
      </c>
      <c r="F121" s="78">
        <v>44637</v>
      </c>
      <c r="G121" s="49">
        <v>330065.3</v>
      </c>
      <c r="H121" s="52">
        <v>2717.14</v>
      </c>
      <c r="I121" s="53">
        <v>9766.7000000000007</v>
      </c>
      <c r="J121" s="54">
        <v>233471.34</v>
      </c>
      <c r="K121" s="50">
        <v>109077.8</v>
      </c>
      <c r="L121" s="61">
        <v>463642.41</v>
      </c>
      <c r="M121" s="63">
        <f t="shared" si="4"/>
        <v>572720.21</v>
      </c>
      <c r="N121" s="104"/>
      <c r="O121" s="40">
        <v>39163.839999999997</v>
      </c>
      <c r="P121" s="40">
        <v>7678.6</v>
      </c>
      <c r="Q121" s="40">
        <v>0</v>
      </c>
      <c r="R121" s="40">
        <v>180649.8</v>
      </c>
      <c r="S121" s="40">
        <v>0</v>
      </c>
      <c r="T121" s="40">
        <v>303</v>
      </c>
      <c r="U121" s="40">
        <v>2860</v>
      </c>
      <c r="V121" s="40">
        <v>0</v>
      </c>
      <c r="W121" s="40">
        <v>2816.1</v>
      </c>
      <c r="X121" s="55"/>
      <c r="Y121" s="219">
        <f t="shared" si="5"/>
        <v>233471.34</v>
      </c>
      <c r="AA121" s="42"/>
      <c r="AC121" s="42"/>
    </row>
    <row r="122" spans="1:29" s="43" customFormat="1">
      <c r="A122" s="207"/>
      <c r="B122" s="207" t="s">
        <v>421</v>
      </c>
      <c r="C122" s="146" t="s">
        <v>125</v>
      </c>
      <c r="D122" s="146" t="s">
        <v>180</v>
      </c>
      <c r="E122" s="78">
        <v>44615</v>
      </c>
      <c r="F122" s="174"/>
      <c r="G122" s="49"/>
      <c r="H122" s="52"/>
      <c r="I122" s="53"/>
      <c r="J122" s="54"/>
      <c r="K122" s="50"/>
      <c r="L122" s="61"/>
      <c r="M122" s="63"/>
      <c r="N122" s="104"/>
      <c r="O122" s="40"/>
      <c r="P122" s="40"/>
      <c r="Q122" s="40"/>
      <c r="R122" s="40"/>
      <c r="S122" s="40"/>
      <c r="T122" s="40"/>
      <c r="U122" s="40"/>
      <c r="V122" s="40"/>
      <c r="W122" s="40"/>
      <c r="X122" s="55"/>
      <c r="Y122" s="219"/>
      <c r="AA122" s="42"/>
      <c r="AC122" s="42"/>
    </row>
    <row r="123" spans="1:29" s="43" customFormat="1">
      <c r="A123" s="206" t="s">
        <v>324</v>
      </c>
      <c r="B123" s="207" t="s">
        <v>433</v>
      </c>
      <c r="C123" s="146" t="s">
        <v>126</v>
      </c>
      <c r="D123" s="146" t="s">
        <v>181</v>
      </c>
      <c r="E123" s="78">
        <v>44615</v>
      </c>
      <c r="F123" s="78">
        <v>44620</v>
      </c>
      <c r="G123" s="49">
        <v>114475.49</v>
      </c>
      <c r="H123" s="52">
        <v>8000</v>
      </c>
      <c r="I123" s="53">
        <v>167.6</v>
      </c>
      <c r="J123" s="54">
        <v>90857.27</v>
      </c>
      <c r="K123" s="50">
        <v>31785.82</v>
      </c>
      <c r="L123" s="61">
        <v>100504.56</v>
      </c>
      <c r="M123" s="63">
        <f>K123+L123</f>
        <v>132290.38</v>
      </c>
      <c r="N123" s="104"/>
      <c r="O123" s="40">
        <v>0</v>
      </c>
      <c r="P123" s="40">
        <v>6625</v>
      </c>
      <c r="Q123" s="40">
        <v>0</v>
      </c>
      <c r="R123" s="40">
        <v>55101.67</v>
      </c>
      <c r="S123" s="40">
        <v>0</v>
      </c>
      <c r="T123" s="40">
        <v>17183.16</v>
      </c>
      <c r="U123" s="40">
        <v>0</v>
      </c>
      <c r="V123" s="40">
        <v>11947.44</v>
      </c>
      <c r="W123" s="40">
        <v>0</v>
      </c>
      <c r="X123" s="55"/>
      <c r="Y123" s="219">
        <f>SUM(O123:X123)</f>
        <v>90857.27</v>
      </c>
      <c r="AA123" s="42"/>
      <c r="AC123" s="42"/>
    </row>
    <row r="124" spans="1:29" s="43" customFormat="1">
      <c r="A124" s="206" t="s">
        <v>257</v>
      </c>
      <c r="B124" s="207" t="s">
        <v>434</v>
      </c>
      <c r="C124" s="146" t="s">
        <v>127</v>
      </c>
      <c r="D124" s="146" t="s">
        <v>182</v>
      </c>
      <c r="E124" s="78">
        <v>44615</v>
      </c>
      <c r="F124" s="78">
        <v>44642</v>
      </c>
      <c r="G124" s="49">
        <v>96786.66</v>
      </c>
      <c r="I124" s="52">
        <v>3759.26</v>
      </c>
      <c r="J124" s="54">
        <v>13407.8</v>
      </c>
      <c r="K124" s="50">
        <v>87138.12</v>
      </c>
      <c r="L124" s="61">
        <v>257350.42</v>
      </c>
      <c r="M124" s="63">
        <f>K124+L124</f>
        <v>344488.54000000004</v>
      </c>
      <c r="N124" s="104"/>
      <c r="O124" s="40">
        <v>0</v>
      </c>
      <c r="P124" s="40">
        <v>0</v>
      </c>
      <c r="Q124" s="40">
        <v>0</v>
      </c>
      <c r="R124" s="40">
        <v>13054.8</v>
      </c>
      <c r="S124" s="40">
        <v>0</v>
      </c>
      <c r="T124" s="40">
        <v>0</v>
      </c>
      <c r="U124" s="40">
        <v>353</v>
      </c>
      <c r="V124" s="40">
        <v>0</v>
      </c>
      <c r="W124" s="40">
        <v>0</v>
      </c>
      <c r="X124" s="55"/>
      <c r="Y124" s="219">
        <f>SUM(O124:X124)</f>
        <v>13407.8</v>
      </c>
      <c r="AA124" s="42"/>
      <c r="AC124" s="42"/>
    </row>
    <row r="125" spans="1:29" s="43" customFormat="1">
      <c r="A125" s="206" t="s">
        <v>285</v>
      </c>
      <c r="B125" s="207" t="s">
        <v>435</v>
      </c>
      <c r="C125" s="146" t="s">
        <v>128</v>
      </c>
      <c r="D125" s="146" t="s">
        <v>183</v>
      </c>
      <c r="E125" s="78">
        <v>44615</v>
      </c>
      <c r="F125" s="78">
        <v>44648</v>
      </c>
      <c r="G125" s="49">
        <v>96786.66</v>
      </c>
      <c r="H125" s="52">
        <v>0</v>
      </c>
      <c r="I125" s="53">
        <v>913.14</v>
      </c>
      <c r="J125" s="54">
        <v>60373.62</v>
      </c>
      <c r="K125" s="50">
        <v>37326.18</v>
      </c>
      <c r="L125" s="61">
        <v>61954.73</v>
      </c>
      <c r="M125" s="63">
        <f t="shared" si="4"/>
        <v>99280.91</v>
      </c>
      <c r="N125" s="104"/>
      <c r="O125" s="40">
        <v>8226.4599999999991</v>
      </c>
      <c r="P125" s="40">
        <v>4850</v>
      </c>
      <c r="Q125" s="40">
        <v>0</v>
      </c>
      <c r="R125" s="40">
        <v>35061</v>
      </c>
      <c r="S125" s="40">
        <v>1833.16</v>
      </c>
      <c r="T125" s="40">
        <v>0</v>
      </c>
      <c r="U125" s="40">
        <v>2335</v>
      </c>
      <c r="V125" s="40">
        <v>0</v>
      </c>
      <c r="W125" s="40">
        <v>8068</v>
      </c>
      <c r="X125" s="55"/>
      <c r="Y125" s="219">
        <f>SUM(O125:X125)</f>
        <v>60373.62</v>
      </c>
      <c r="AA125" s="42"/>
      <c r="AC125" s="42"/>
    </row>
    <row r="126" spans="1:29" s="43" customFormat="1">
      <c r="A126" s="207"/>
      <c r="B126" s="207" t="s">
        <v>435</v>
      </c>
      <c r="C126" s="146"/>
      <c r="D126" s="146"/>
      <c r="E126" s="78"/>
      <c r="F126" s="78"/>
      <c r="G126" s="49"/>
      <c r="H126" s="52"/>
      <c r="I126" s="53"/>
      <c r="J126" s="54"/>
      <c r="K126" s="50"/>
      <c r="L126" s="61"/>
      <c r="M126" s="63"/>
      <c r="N126" s="104"/>
      <c r="O126" s="40"/>
      <c r="P126" s="40"/>
      <c r="Q126" s="40"/>
      <c r="R126" s="40"/>
      <c r="S126" s="40"/>
      <c r="T126" s="40"/>
      <c r="U126" s="40"/>
      <c r="V126" s="40"/>
      <c r="W126" s="40"/>
      <c r="X126" s="55"/>
      <c r="Y126" s="219"/>
      <c r="AA126" s="42"/>
      <c r="AC126" s="42"/>
    </row>
    <row r="127" spans="1:29" s="43" customFormat="1">
      <c r="A127" s="206" t="s">
        <v>376</v>
      </c>
      <c r="B127" s="207" t="s">
        <v>436</v>
      </c>
      <c r="C127" s="146" t="s">
        <v>327</v>
      </c>
      <c r="D127" s="155" t="s">
        <v>328</v>
      </c>
      <c r="E127" s="78">
        <v>44622</v>
      </c>
      <c r="F127" s="78">
        <v>44643</v>
      </c>
      <c r="G127" s="49">
        <v>96786.66</v>
      </c>
      <c r="H127" s="52">
        <v>0</v>
      </c>
      <c r="I127" s="53">
        <v>164.68</v>
      </c>
      <c r="J127" s="54">
        <v>4127.5</v>
      </c>
      <c r="K127" s="50">
        <v>92823.84</v>
      </c>
      <c r="L127" s="61">
        <v>259290.49</v>
      </c>
      <c r="M127" s="63">
        <f t="shared" si="4"/>
        <v>352114.32999999996</v>
      </c>
      <c r="N127" s="104"/>
      <c r="O127" s="40">
        <v>4127.5</v>
      </c>
      <c r="P127" s="40">
        <v>0</v>
      </c>
      <c r="Q127" s="40">
        <v>0</v>
      </c>
      <c r="R127" s="40">
        <v>0</v>
      </c>
      <c r="S127" s="40">
        <v>0</v>
      </c>
      <c r="T127" s="40">
        <v>0</v>
      </c>
      <c r="U127" s="40">
        <v>0</v>
      </c>
      <c r="V127" s="40">
        <v>0</v>
      </c>
      <c r="W127" s="40">
        <v>0</v>
      </c>
      <c r="X127" s="55"/>
      <c r="Y127" s="219">
        <f>SUM(O127:X127)</f>
        <v>4127.5</v>
      </c>
      <c r="AA127" s="42"/>
      <c r="AC127" s="42"/>
    </row>
    <row r="128" spans="1:29" s="43" customFormat="1">
      <c r="A128" s="207"/>
      <c r="B128" s="207" t="s">
        <v>436</v>
      </c>
      <c r="C128" s="146" t="s">
        <v>331</v>
      </c>
      <c r="D128" s="155" t="s">
        <v>332</v>
      </c>
      <c r="E128" s="78">
        <v>44622</v>
      </c>
      <c r="F128" s="78"/>
      <c r="G128" s="49"/>
      <c r="H128" s="126"/>
      <c r="I128" s="127"/>
      <c r="J128" s="54"/>
      <c r="K128" s="50"/>
      <c r="L128" s="128"/>
      <c r="M128" s="63"/>
      <c r="N128" s="104"/>
      <c r="O128" s="40"/>
      <c r="P128" s="40"/>
      <c r="Q128" s="40"/>
      <c r="R128" s="40"/>
      <c r="S128" s="40"/>
      <c r="T128" s="40"/>
      <c r="U128" s="40"/>
      <c r="V128" s="40"/>
      <c r="W128" s="40"/>
      <c r="X128" s="55"/>
      <c r="Y128" s="219"/>
      <c r="AA128" s="42"/>
      <c r="AC128" s="42"/>
    </row>
    <row r="129" spans="1:29" s="43" customFormat="1">
      <c r="A129" s="207"/>
      <c r="B129" s="207" t="s">
        <v>436</v>
      </c>
      <c r="C129" s="146" t="s">
        <v>330</v>
      </c>
      <c r="D129" s="190" t="s">
        <v>329</v>
      </c>
      <c r="E129" s="78" t="s">
        <v>256</v>
      </c>
      <c r="F129" s="78"/>
      <c r="G129" s="49"/>
      <c r="H129" s="126"/>
      <c r="I129" s="127"/>
      <c r="J129" s="54"/>
      <c r="K129" s="50"/>
      <c r="L129" s="128"/>
      <c r="M129" s="63"/>
      <c r="N129" s="104"/>
      <c r="O129" s="40"/>
      <c r="P129" s="40"/>
      <c r="Q129" s="40"/>
      <c r="R129" s="40"/>
      <c r="S129" s="40"/>
      <c r="T129" s="40"/>
      <c r="U129" s="40"/>
      <c r="V129" s="40"/>
      <c r="W129" s="40"/>
      <c r="X129" s="55"/>
      <c r="Y129" s="219"/>
      <c r="AA129" s="42"/>
      <c r="AC129" s="42"/>
    </row>
    <row r="130" spans="1:29" s="43" customFormat="1">
      <c r="A130" s="206" t="s">
        <v>62</v>
      </c>
      <c r="B130" s="207" t="s">
        <v>62</v>
      </c>
      <c r="C130" s="146" t="s">
        <v>129</v>
      </c>
      <c r="D130" s="146" t="s">
        <v>184</v>
      </c>
      <c r="E130" s="78">
        <v>44614</v>
      </c>
      <c r="F130" s="78">
        <v>44627</v>
      </c>
      <c r="G130" s="49">
        <v>967866.64</v>
      </c>
      <c r="H130" s="126">
        <v>0</v>
      </c>
      <c r="I130" s="127">
        <v>4528.3599999999997</v>
      </c>
      <c r="J130" s="54">
        <v>370464.49</v>
      </c>
      <c r="K130" s="50">
        <v>601930.51</v>
      </c>
      <c r="L130" s="128">
        <v>1047167.12</v>
      </c>
      <c r="M130" s="63">
        <f>K130+L130</f>
        <v>1649097.63</v>
      </c>
      <c r="N130" s="104"/>
      <c r="O130" s="40">
        <v>47349.93</v>
      </c>
      <c r="P130" s="40">
        <v>183073.86</v>
      </c>
      <c r="Q130" s="40">
        <v>4108.6899999999996</v>
      </c>
      <c r="R130" s="40">
        <v>29269.68</v>
      </c>
      <c r="S130" s="40">
        <v>0</v>
      </c>
      <c r="T130" s="40">
        <v>0</v>
      </c>
      <c r="U130" s="40">
        <v>591.45000000000005</v>
      </c>
      <c r="V130" s="40">
        <v>0</v>
      </c>
      <c r="W130" s="40">
        <v>106070.88</v>
      </c>
      <c r="X130" s="136"/>
      <c r="Y130" s="219">
        <f>SUM(O130:X130)</f>
        <v>370464.49</v>
      </c>
      <c r="AA130" s="42"/>
      <c r="AC130" s="42"/>
    </row>
    <row r="131" spans="1:29" s="43" customFormat="1" ht="15.75">
      <c r="A131" s="235"/>
      <c r="B131" s="236"/>
      <c r="C131" s="236"/>
      <c r="D131" s="236"/>
      <c r="E131" s="237"/>
      <c r="F131" s="238"/>
      <c r="G131" s="239">
        <f t="shared" ref="G131:M131" si="6">SUM(G2:G130)</f>
        <v>19458294.589999992</v>
      </c>
      <c r="H131" s="240">
        <f t="shared" si="6"/>
        <v>631226.9800000001</v>
      </c>
      <c r="I131" s="241">
        <f t="shared" si="6"/>
        <v>118577.88999999994</v>
      </c>
      <c r="J131" s="242">
        <f t="shared" si="6"/>
        <v>13776338.550000001</v>
      </c>
      <c r="K131" s="241">
        <f t="shared" si="6"/>
        <v>6354770.7200000025</v>
      </c>
      <c r="L131" s="243">
        <f t="shared" si="6"/>
        <v>27408179.20000001</v>
      </c>
      <c r="M131" s="244">
        <f t="shared" si="6"/>
        <v>33762949.919999994</v>
      </c>
      <c r="N131" s="245"/>
      <c r="O131" s="246">
        <f t="shared" ref="O131:W131" si="7">SUM(O2:O130)</f>
        <v>3023160.5100000002</v>
      </c>
      <c r="P131" s="246">
        <f t="shared" si="7"/>
        <v>819319.55999999994</v>
      </c>
      <c r="Q131" s="246">
        <f t="shared" si="7"/>
        <v>1556991.3800000001</v>
      </c>
      <c r="R131" s="246">
        <f t="shared" si="7"/>
        <v>5256948.4400000004</v>
      </c>
      <c r="S131" s="246">
        <f t="shared" si="7"/>
        <v>270530.11000000004</v>
      </c>
      <c r="T131" s="246">
        <f t="shared" si="7"/>
        <v>595566.55000000005</v>
      </c>
      <c r="U131" s="246">
        <f t="shared" si="7"/>
        <v>641082.6100000001</v>
      </c>
      <c r="V131" s="246">
        <f t="shared" si="7"/>
        <v>873302.08</v>
      </c>
      <c r="W131" s="246">
        <f t="shared" si="7"/>
        <v>739437.41</v>
      </c>
      <c r="X131" s="253">
        <v>0</v>
      </c>
      <c r="Y131" s="246">
        <f>SUM(Y2:Y130)</f>
        <v>13776338.65</v>
      </c>
      <c r="AA131" s="42"/>
      <c r="AC131" s="42"/>
    </row>
    <row r="132" spans="1:29" ht="15.75">
      <c r="A132" s="38"/>
      <c r="B132" s="142"/>
      <c r="C132" s="142"/>
      <c r="D132" s="142"/>
      <c r="E132" s="82"/>
      <c r="F132" s="83"/>
      <c r="G132" s="47"/>
      <c r="H132" s="17"/>
      <c r="I132" s="6"/>
      <c r="J132" s="14"/>
      <c r="K132" s="2"/>
      <c r="L132" s="2"/>
      <c r="M132" s="130"/>
      <c r="N132" s="25"/>
      <c r="O132" s="57" t="s">
        <v>201</v>
      </c>
      <c r="P132" s="58" t="s">
        <v>36</v>
      </c>
      <c r="Q132" s="58" t="s">
        <v>202</v>
      </c>
      <c r="R132" s="57" t="s">
        <v>203</v>
      </c>
      <c r="S132" s="57" t="s">
        <v>204</v>
      </c>
      <c r="T132" s="59" t="s">
        <v>37</v>
      </c>
      <c r="U132" s="59" t="s">
        <v>38</v>
      </c>
      <c r="V132" s="59" t="s">
        <v>205</v>
      </c>
      <c r="W132" s="59" t="s">
        <v>206</v>
      </c>
      <c r="X132" s="138" t="s">
        <v>39</v>
      </c>
      <c r="Y132" s="60" t="s">
        <v>50</v>
      </c>
    </row>
    <row r="133" spans="1:29" ht="15.75">
      <c r="A133" s="258"/>
      <c r="B133" s="258"/>
      <c r="C133" s="258"/>
      <c r="D133" s="258"/>
      <c r="E133" s="258"/>
      <c r="F133" s="259"/>
      <c r="G133" s="259"/>
      <c r="H133" s="259"/>
      <c r="I133" s="7"/>
      <c r="J133" s="14"/>
      <c r="K133" s="2"/>
      <c r="L133" s="2"/>
      <c r="M133" s="130"/>
      <c r="N133" s="25"/>
      <c r="O133" s="26"/>
      <c r="P133" s="27"/>
      <c r="Q133" s="27"/>
      <c r="R133" s="26"/>
      <c r="S133" s="26"/>
    </row>
    <row r="134" spans="1:29" ht="15.75">
      <c r="A134" s="27"/>
      <c r="B134" s="247"/>
      <c r="C134" s="149"/>
      <c r="D134" s="149"/>
      <c r="E134" s="84"/>
      <c r="F134" s="85"/>
      <c r="G134" s="14"/>
      <c r="H134" s="14"/>
      <c r="I134" s="2"/>
      <c r="J134" s="15"/>
      <c r="K134" s="3"/>
      <c r="L134" s="3"/>
      <c r="M134" s="131"/>
      <c r="N134" s="30"/>
      <c r="O134" s="31"/>
      <c r="S134" s="32"/>
    </row>
    <row r="135" spans="1:29">
      <c r="A135" s="27"/>
      <c r="B135" s="247"/>
      <c r="C135" s="149"/>
      <c r="D135" s="149"/>
      <c r="E135" s="84"/>
      <c r="F135" s="85"/>
      <c r="G135" s="14"/>
      <c r="H135" s="14"/>
      <c r="I135" s="2"/>
      <c r="J135" s="14"/>
      <c r="K135" s="2"/>
      <c r="L135" s="2"/>
      <c r="M135" s="132"/>
      <c r="N135" s="33"/>
      <c r="O135" s="26"/>
    </row>
    <row r="136" spans="1:29">
      <c r="A136" s="27"/>
      <c r="B136" s="247"/>
      <c r="C136" s="149"/>
      <c r="D136" s="149"/>
      <c r="E136" s="84"/>
      <c r="F136" s="85"/>
      <c r="G136" s="14"/>
      <c r="H136" s="18"/>
      <c r="I136" s="8"/>
    </row>
    <row r="137" spans="1:29">
      <c r="A137" s="27"/>
      <c r="B137" s="247"/>
      <c r="C137" s="149"/>
      <c r="D137" s="149"/>
      <c r="E137" s="84"/>
      <c r="F137" s="85"/>
      <c r="G137" s="14"/>
      <c r="H137" s="18"/>
      <c r="I137" s="8"/>
    </row>
    <row r="138" spans="1:29">
      <c r="A138" s="27"/>
      <c r="B138" s="247"/>
      <c r="C138" s="149"/>
      <c r="D138" s="149"/>
      <c r="E138" s="84"/>
      <c r="F138" s="85"/>
      <c r="G138" s="14"/>
      <c r="H138" s="14"/>
      <c r="I138" s="8"/>
    </row>
    <row r="139" spans="1:29">
      <c r="N139" s="35"/>
      <c r="O139" s="36"/>
      <c r="P139" s="36"/>
      <c r="Q139" s="36"/>
      <c r="R139" s="36"/>
      <c r="S139" s="36"/>
      <c r="T139" s="36"/>
      <c r="U139" s="36"/>
      <c r="V139" s="36"/>
      <c r="W139" s="36"/>
      <c r="X139" s="140"/>
    </row>
    <row r="167" spans="15:17" ht="15.75">
      <c r="O167" s="254" t="s">
        <v>437</v>
      </c>
      <c r="P167" s="254" t="s">
        <v>438</v>
      </c>
      <c r="Q167" s="254" t="s">
        <v>440</v>
      </c>
    </row>
    <row r="168" spans="15:17">
      <c r="O168" t="s">
        <v>201</v>
      </c>
      <c r="P168" s="255">
        <f>O131</f>
        <v>3023160.5100000002</v>
      </c>
      <c r="Q168" s="257">
        <f>P168/$P$178</f>
        <v>0.21944586198162311</v>
      </c>
    </row>
    <row r="169" spans="15:17">
      <c r="O169" t="s">
        <v>36</v>
      </c>
      <c r="P169" s="255">
        <f>P131</f>
        <v>819319.55999999994</v>
      </c>
      <c r="Q169" s="257">
        <f t="shared" ref="Q169:Q177" si="8">P169/$P$178</f>
        <v>5.9472954376016296E-2</v>
      </c>
    </row>
    <row r="170" spans="15:17">
      <c r="O170" t="s">
        <v>202</v>
      </c>
      <c r="P170" s="255">
        <f>Q131</f>
        <v>1556991.3800000001</v>
      </c>
      <c r="Q170" s="257">
        <f t="shared" si="8"/>
        <v>0.11301924405001471</v>
      </c>
    </row>
    <row r="171" spans="15:17">
      <c r="O171" t="s">
        <v>203</v>
      </c>
      <c r="P171" s="255">
        <f>R131</f>
        <v>5256948.4400000004</v>
      </c>
      <c r="Q171" s="257">
        <f t="shared" si="8"/>
        <v>0.38159256777561867</v>
      </c>
    </row>
    <row r="172" spans="15:17">
      <c r="O172" t="s">
        <v>204</v>
      </c>
      <c r="P172" s="255">
        <f>S131</f>
        <v>270530.11000000004</v>
      </c>
      <c r="Q172" s="257">
        <f t="shared" si="8"/>
        <v>1.9637301090881649E-2</v>
      </c>
    </row>
    <row r="173" spans="15:17">
      <c r="O173" t="s">
        <v>37</v>
      </c>
      <c r="P173" s="255">
        <f>T131</f>
        <v>595566.55000000005</v>
      </c>
      <c r="Q173" s="257">
        <f t="shared" si="8"/>
        <v>4.3231120047996209E-2</v>
      </c>
    </row>
    <row r="174" spans="15:17">
      <c r="O174" t="s">
        <v>38</v>
      </c>
      <c r="P174" s="255">
        <f>U131</f>
        <v>641082.6100000001</v>
      </c>
      <c r="Q174" s="257">
        <f t="shared" si="8"/>
        <v>4.6535050152821271E-2</v>
      </c>
    </row>
    <row r="175" spans="15:17">
      <c r="O175" t="s">
        <v>205</v>
      </c>
      <c r="P175" s="255">
        <f>V131</f>
        <v>873302.08</v>
      </c>
      <c r="Q175" s="257">
        <f t="shared" si="8"/>
        <v>6.3391449802956162E-2</v>
      </c>
    </row>
    <row r="176" spans="15:17">
      <c r="O176" t="s">
        <v>206</v>
      </c>
      <c r="P176" s="255">
        <f>W131</f>
        <v>739437.41</v>
      </c>
      <c r="Q176" s="257">
        <f t="shared" si="8"/>
        <v>5.3674450722071936E-2</v>
      </c>
    </row>
    <row r="177" spans="15:17">
      <c r="O177" t="s">
        <v>39</v>
      </c>
      <c r="P177" s="255">
        <f>X131</f>
        <v>0</v>
      </c>
      <c r="Q177" s="257">
        <f t="shared" si="8"/>
        <v>0</v>
      </c>
    </row>
    <row r="178" spans="15:17" ht="15.75">
      <c r="O178" s="254" t="s">
        <v>439</v>
      </c>
      <c r="P178" s="256">
        <f>SUM(P168:P177)</f>
        <v>13776338.65</v>
      </c>
      <c r="Q178"/>
    </row>
  </sheetData>
  <mergeCells count="1">
    <mergeCell ref="A133:H133"/>
  </mergeCells>
  <conditionalFormatting sqref="O167:Q167">
    <cfRule type="duplicateValues" dxfId="28" priority="1"/>
  </conditionalFormatting>
  <hyperlinks>
    <hyperlink ref="D6" r:id="rId1"/>
    <hyperlink ref="D59" r:id="rId2"/>
    <hyperlink ref="D72" r:id="rId3"/>
    <hyperlink ref="D33" r:id="rId4"/>
    <hyperlink ref="D17" r:id="rId5"/>
    <hyperlink ref="D23" r:id="rId6"/>
    <hyperlink ref="D30" r:id="rId7"/>
    <hyperlink ref="D32" r:id="rId8"/>
    <hyperlink ref="D40" r:id="rId9"/>
    <hyperlink ref="D57" r:id="rId10"/>
    <hyperlink ref="D60" r:id="rId11"/>
    <hyperlink ref="D64" r:id="rId12"/>
    <hyperlink ref="D49" r:id="rId13"/>
    <hyperlink ref="D70" r:id="rId14"/>
    <hyperlink ref="D68" r:id="rId15"/>
    <hyperlink ref="D83" r:id="rId16"/>
    <hyperlink ref="D102" r:id="rId17"/>
    <hyperlink ref="D42" r:id="rId18"/>
    <hyperlink ref="D5" r:id="rId19"/>
    <hyperlink ref="D56" r:id="rId20"/>
    <hyperlink ref="D78" r:id="rId21"/>
    <hyperlink ref="D100" r:id="rId22"/>
    <hyperlink ref="D14" r:id="rId23"/>
    <hyperlink ref="D12" r:id="rId24"/>
    <hyperlink ref="D15" r:id="rId25"/>
    <hyperlink ref="D13" r:id="rId26"/>
    <hyperlink ref="D127" r:id="rId27"/>
    <hyperlink ref="D29" r:id="rId28"/>
    <hyperlink ref="D121" r:id="rId29"/>
    <hyperlink ref="D91" r:id="rId30"/>
    <hyperlink ref="D18" r:id="rId31"/>
    <hyperlink ref="D95" r:id="rId32"/>
    <hyperlink ref="D21" r:id="rId33"/>
    <hyperlink ref="D105" r:id="rId34"/>
    <hyperlink ref="D41" r:id="rId35"/>
    <hyperlink ref="D85" r:id="rId36"/>
    <hyperlink ref="D84" r:id="rId37"/>
    <hyperlink ref="D80" r:id="rId38"/>
    <hyperlink ref="D52" r:id="rId39"/>
    <hyperlink ref="D69" r:id="rId40"/>
    <hyperlink ref="D24" r:id="rId41"/>
    <hyperlink ref="D25" r:id="rId42"/>
    <hyperlink ref="D43" r:id="rId43"/>
    <hyperlink ref="D116" r:id="rId44"/>
    <hyperlink ref="D96" r:id="rId45"/>
    <hyperlink ref="D108" r:id="rId46"/>
    <hyperlink ref="D55" r:id="rId47"/>
    <hyperlink ref="D67" r:id="rId48"/>
    <hyperlink ref="D31" r:id="rId49"/>
    <hyperlink ref="D129" r:id="rId50"/>
    <hyperlink ref="D128" r:id="rId51"/>
    <hyperlink ref="D76" r:id="rId52"/>
    <hyperlink ref="D3" r:id="rId53"/>
    <hyperlink ref="D107" r:id="rId54"/>
    <hyperlink ref="D74" r:id="rId55"/>
    <hyperlink ref="D65" r:id="rId56"/>
    <hyperlink ref="D66" r:id="rId57"/>
    <hyperlink ref="D113" r:id="rId58"/>
    <hyperlink ref="D87" r:id="rId59"/>
    <hyperlink ref="D39" r:id="rId60"/>
    <hyperlink ref="D44" r:id="rId61"/>
    <hyperlink ref="D26" r:id="rId62"/>
    <hyperlink ref="D34" r:id="rId63"/>
  </hyperlinks>
  <printOptions horizontalCentered="1"/>
  <pageMargins left="0" right="0" top="0.75" bottom="0.75" header="0.25" footer="0"/>
  <pageSetup paperSize="17" scale="74" fitToHeight="0" orientation="landscape" r:id="rId64"/>
  <headerFooter alignWithMargins="0">
    <oddHeader>&amp;CSTATE OF MINNESOTA - ENHANCED 9-1-1 FUNDS FOR 2016&amp;R&amp;"Arial MT,Bold"&amp;14 2016</oddHeader>
    <oddFooter>&amp;L&amp;P of &amp;N&amp;C&amp;F&amp;R&amp;D,  &amp;T</oddFooter>
  </headerFooter>
  <drawing r:id="rId65"/>
  <tableParts count="1">
    <tablePart r:id="rId6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CY2020 AUDIT (orig)</vt:lpstr>
      <vt:lpstr>CY2020 AUDIT (format)</vt:lpstr>
      <vt:lpstr>'CY2020 AUDIT (format)'!Print_Area</vt:lpstr>
      <vt:lpstr>'CY2020 AUDIT (orig)'!Print_Area</vt:lpstr>
      <vt:lpstr>'CY2020 AUDIT (format)'!Print_Titles</vt:lpstr>
      <vt:lpstr>'CY2020 AUDIT (orig)'!Print_Titles</vt:lpstr>
    </vt:vector>
  </TitlesOfParts>
  <Company>State of Minnesota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Beutelspacher</dc:creator>
  <cp:lastModifiedBy>Anderson, Cathy</cp:lastModifiedBy>
  <cp:lastPrinted>2019-04-02T15:49:30Z</cp:lastPrinted>
  <dcterms:created xsi:type="dcterms:W3CDTF">1999-10-07T14:10:27Z</dcterms:created>
  <dcterms:modified xsi:type="dcterms:W3CDTF">2022-05-02T12:18:20Z</dcterms:modified>
</cp:coreProperties>
</file>